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2" r:id="rId1"/>
    <sheet name="总表（上会） (2)" sheetId="4" state="hidden" r:id="rId2"/>
    <sheet name="明细表" sheetId="2" state="hidden" r:id="rId3"/>
  </sheets>
  <externalReferences>
    <externalReference r:id="rId4"/>
  </externalReferences>
  <definedNames>
    <definedName name="_xlnm._FilterDatabase" localSheetId="1" hidden="1">'总表（上会） (2)'!$A$6:$AC$153</definedName>
    <definedName name="_xlnm._FilterDatabase" localSheetId="2" hidden="1">明细表!$A$6:$XEQ$288</definedName>
    <definedName name="_xlnm.Print_Titles" localSheetId="2">明细表!$4:$6</definedName>
    <definedName name="_xlnm.Print_Titles" localSheetId="1">'总表（上会） (2)'!$4:$6</definedName>
    <definedName name="_xlnm.Print_Area" localSheetId="0">Sheet1!$A$1:$L$68</definedName>
    <definedName name="_xlnm.Print_Titles" localSheetId="0">Sheet1!$4:$6</definedName>
  </definedNames>
  <calcPr calcId="144525" fullPrecision="0" concurrentCalc="0"/>
</workbook>
</file>

<file path=xl/sharedStrings.xml><?xml version="1.0" encoding="utf-8"?>
<sst xmlns="http://schemas.openxmlformats.org/spreadsheetml/2006/main" count="583" uniqueCount="312">
  <si>
    <t>附件1</t>
  </si>
  <si>
    <t>2025年医疗服务与保障能力提升（卫生健康人才培养）中央补助资金分配表</t>
  </si>
  <si>
    <t>单位：万元</t>
  </si>
  <si>
    <t>地区（单位）</t>
  </si>
  <si>
    <t>应补助金额</t>
  </si>
  <si>
    <t>已提前下达</t>
  </si>
  <si>
    <t>本次下达</t>
  </si>
  <si>
    <t>院校教育阶段</t>
  </si>
  <si>
    <t>毕业后教育阶段</t>
  </si>
  <si>
    <t>继续教育阶段</t>
  </si>
  <si>
    <t>人才使用阶段</t>
  </si>
  <si>
    <t>合计</t>
  </si>
  <si>
    <t>农村订单定向医学生免费培养</t>
  </si>
  <si>
    <t>住院医师规范化培训</t>
  </si>
  <si>
    <t>助理全科医生培训</t>
  </si>
  <si>
    <t>紧缺人才培训</t>
  </si>
  <si>
    <t>县乡村卫生人才能力提升培训</t>
  </si>
  <si>
    <t>万名医生支援农村工程</t>
  </si>
  <si>
    <t>其中：绩效调整</t>
  </si>
  <si>
    <t>省级小计</t>
  </si>
  <si>
    <t>四川省人民医院</t>
  </si>
  <si>
    <t>四川省肿瘤医院</t>
  </si>
  <si>
    <t>四川省第四人民医院</t>
  </si>
  <si>
    <t>西南医科大学附属医院</t>
  </si>
  <si>
    <t>川北医学院附属医院</t>
  </si>
  <si>
    <t>四川省妇幼保健院</t>
  </si>
  <si>
    <t>西南医科大学附属口腔医院</t>
  </si>
  <si>
    <t>四川护理职业学院附属医院</t>
  </si>
  <si>
    <t>成都医学院第一附属医院</t>
  </si>
  <si>
    <t>四川省精神医学中心</t>
  </si>
  <si>
    <t>四川省疾病预防控制中心</t>
  </si>
  <si>
    <t>成都中医药大学附属医院</t>
  </si>
  <si>
    <t>四川省中西医结合医院</t>
  </si>
  <si>
    <t>四川省第二中医医院</t>
  </si>
  <si>
    <t>西南医科大学附属中医医院</t>
  </si>
  <si>
    <t>四川大学华西医院</t>
  </si>
  <si>
    <t>四川大学华西第二医院</t>
  </si>
  <si>
    <t>四川大学华西口腔医院</t>
  </si>
  <si>
    <t>四川大学华西第四医院</t>
  </si>
  <si>
    <t>西部战区总医院</t>
  </si>
  <si>
    <t>西南医科大学</t>
  </si>
  <si>
    <t>川北医学院</t>
  </si>
  <si>
    <t>成都中医药大学</t>
  </si>
  <si>
    <t>成都医学院</t>
  </si>
  <si>
    <t>四川省科学城医院</t>
  </si>
  <si>
    <t>市州小计</t>
  </si>
  <si>
    <t>成都市</t>
  </si>
  <si>
    <t>德阳市</t>
  </si>
  <si>
    <t>绵阳市</t>
  </si>
  <si>
    <t>自贡市</t>
  </si>
  <si>
    <t>攀枝花市</t>
  </si>
  <si>
    <t>泸州市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</si>
  <si>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</si>
  <si>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</si>
  <si>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</si>
  <si>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</si>
  <si>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</si>
  <si>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</si>
  <si>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</si>
  <si>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</si>
  <si>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</si>
  <si>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</si>
  <si>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</si>
  <si>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</si>
  <si>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</si>
  <si>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</si>
  <si>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</si>
  <si>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扩权县小计</t>
  </si>
  <si>
    <t>什邡市</t>
  </si>
  <si>
    <t>广汉市</t>
  </si>
  <si>
    <t>中江县</t>
  </si>
  <si>
    <t>江油市</t>
  </si>
  <si>
    <t>三台县</t>
  </si>
  <si>
    <t>盐亭县</t>
  </si>
  <si>
    <t>峨眉山市</t>
  </si>
  <si>
    <t>营山县</t>
  </si>
  <si>
    <t>屏山县</t>
  </si>
  <si>
    <t>邻水县</t>
  </si>
  <si>
    <t>通江县</t>
  </si>
  <si>
    <t>仁寿县</t>
  </si>
  <si>
    <t>附件2</t>
  </si>
  <si>
    <t>2024年四川省医疗服务与保障能力提升（卫生人才培养）项目资金分配总表</t>
  </si>
  <si>
    <t>单位</t>
  </si>
  <si>
    <t>应补助</t>
  </si>
  <si>
    <t>提前下达</t>
  </si>
  <si>
    <t>其中：绩效奖惩</t>
  </si>
  <si>
    <t>四川省卫生健康委员会</t>
  </si>
  <si>
    <t>四川省卫生健康委员会机关服务中心</t>
  </si>
  <si>
    <t>四川省卫生健康综合行政执法总队</t>
  </si>
  <si>
    <t>四川省第五人民医院</t>
  </si>
  <si>
    <t>四川省医疗卫生服务指导中心</t>
  </si>
  <si>
    <t>四川省老龄健康发展中心</t>
  </si>
  <si>
    <t>四川护理职业学院</t>
  </si>
  <si>
    <t>四川省卫生健康委员会人才服务中心</t>
  </si>
  <si>
    <t>四川省卫生健康委员会项目管理中心</t>
  </si>
  <si>
    <t>四川省药械临床使用监测与评价中心</t>
  </si>
  <si>
    <t>四川省卫生健康宣传教育中心</t>
  </si>
  <si>
    <t>四川省计划生育协会</t>
  </si>
  <si>
    <t>四川省卫生健康信息中心</t>
  </si>
  <si>
    <t>四川省医学科技教育中心</t>
  </si>
  <si>
    <t>四川省医疗保健服务中心</t>
  </si>
  <si>
    <t>四川省儿童医院（四川省儿童医学中心）</t>
  </si>
  <si>
    <t>四川省公共卫生综合临床中心</t>
  </si>
  <si>
    <t>四川省卫生健康发展研究中心</t>
  </si>
  <si>
    <t>四川省医学科学院四川省人民医院实验动物研究所</t>
  </si>
  <si>
    <t>川北医学院第二附属医院</t>
  </si>
  <si>
    <t>成都铁路卫生学校</t>
  </si>
  <si>
    <t>成都中医药大学附属生殖妇幼医院</t>
  </si>
  <si>
    <t>四川省卫生健康委员会国际交流中心</t>
  </si>
  <si>
    <t>省疾病预防控制中心</t>
  </si>
  <si>
    <t>中国人民解放军西部战区总医院</t>
  </si>
  <si>
    <t>四川护理学院附属医院（四川省第三人民医院）</t>
  </si>
  <si>
    <t>科学城卫生健康委</t>
  </si>
  <si>
    <t>绵竹市</t>
  </si>
  <si>
    <t>梓潼县</t>
  </si>
  <si>
    <t>平武县</t>
  </si>
  <si>
    <t>北川县</t>
  </si>
  <si>
    <t>富顺县</t>
  </si>
  <si>
    <t>荣县</t>
  </si>
  <si>
    <t>盐边县</t>
  </si>
  <si>
    <t>米易县</t>
  </si>
  <si>
    <t>泸县</t>
  </si>
  <si>
    <t>合江县</t>
  </si>
  <si>
    <t>叙永县</t>
  </si>
  <si>
    <t>古蔺县</t>
  </si>
  <si>
    <t>苍溪县</t>
  </si>
  <si>
    <t>剑阁县</t>
  </si>
  <si>
    <t>旺苍县</t>
  </si>
  <si>
    <t>青川县</t>
  </si>
  <si>
    <t>射洪市</t>
  </si>
  <si>
    <t>蓬溪县</t>
  </si>
  <si>
    <t>大英县</t>
  </si>
  <si>
    <t>威远县</t>
  </si>
  <si>
    <t>资中县</t>
  </si>
  <si>
    <t>隆昌市</t>
  </si>
  <si>
    <t>夹江县</t>
  </si>
  <si>
    <t>犍为县</t>
  </si>
  <si>
    <t>井研县</t>
  </si>
  <si>
    <t>沐川县</t>
  </si>
  <si>
    <t>峨边县</t>
  </si>
  <si>
    <t>马边县</t>
  </si>
  <si>
    <t>南部县</t>
  </si>
  <si>
    <t>仪陇县</t>
  </si>
  <si>
    <t>阆中市</t>
  </si>
  <si>
    <t>西充县</t>
  </si>
  <si>
    <t>蓬安县</t>
  </si>
  <si>
    <t>江安县</t>
  </si>
  <si>
    <t>长宁县</t>
  </si>
  <si>
    <t>高县</t>
  </si>
  <si>
    <t>兴文县</t>
  </si>
  <si>
    <t>珙县</t>
  </si>
  <si>
    <t>筠连县</t>
  </si>
  <si>
    <t>岳池县</t>
  </si>
  <si>
    <t>华蓥市</t>
  </si>
  <si>
    <t>武胜县</t>
  </si>
  <si>
    <t>大竹县</t>
  </si>
  <si>
    <t>渠县</t>
  </si>
  <si>
    <t>宣汉县</t>
  </si>
  <si>
    <t>万源市</t>
  </si>
  <si>
    <t>开江县</t>
  </si>
  <si>
    <t>平昌县</t>
  </si>
  <si>
    <t>南江县</t>
  </si>
  <si>
    <t>芦山县</t>
  </si>
  <si>
    <t>天全县</t>
  </si>
  <si>
    <t>荥经县</t>
  </si>
  <si>
    <t>宝兴县</t>
  </si>
  <si>
    <t>汉源县</t>
  </si>
  <si>
    <t>石棉县</t>
  </si>
  <si>
    <t>洪雅县</t>
  </si>
  <si>
    <t>丹棱县</t>
  </si>
  <si>
    <t>青神县</t>
  </si>
  <si>
    <t>安岳县</t>
  </si>
  <si>
    <t>乐至县</t>
  </si>
  <si>
    <t>附件3</t>
  </si>
  <si>
    <t>2024年四川省医疗服务与保障能力提升（卫生人才培养）项目资金分配明细表</t>
  </si>
  <si>
    <r>
      <rPr>
        <b/>
        <sz val="10"/>
        <color theme="1"/>
        <rFont val="仿宋_GB2312"/>
        <charset val="134"/>
      </rPr>
      <t>合计</t>
    </r>
    <r>
      <rPr>
        <b/>
        <sz val="10"/>
        <color rgb="FFFF0000"/>
        <rFont val="仿宋_GB2312"/>
        <charset val="134"/>
      </rPr>
      <t>（国家下达数据不得改动）</t>
    </r>
  </si>
  <si>
    <r>
      <rPr>
        <b/>
        <sz val="10"/>
        <color theme="1"/>
        <rFont val="仿宋_GB2312"/>
        <charset val="134"/>
      </rPr>
      <t>合计</t>
    </r>
    <r>
      <rPr>
        <b/>
        <sz val="10"/>
        <color rgb="FFFF0000"/>
        <rFont val="仿宋_GB2312"/>
        <charset val="134"/>
      </rPr>
      <t>（公式）</t>
    </r>
  </si>
  <si>
    <r>
      <rPr>
        <b/>
        <sz val="10"/>
        <rFont val="仿宋_GB2312"/>
        <charset val="134"/>
      </rPr>
      <t>省级小计</t>
    </r>
    <r>
      <rPr>
        <b/>
        <sz val="10"/>
        <color rgb="FFFF0000"/>
        <rFont val="仿宋_GB2312"/>
        <charset val="134"/>
      </rPr>
      <t>（省级单位可自行新增）</t>
    </r>
  </si>
  <si>
    <t>成都市本级</t>
  </si>
  <si>
    <t>锦江区</t>
  </si>
  <si>
    <t>青羊区</t>
  </si>
  <si>
    <t>金牛区</t>
  </si>
  <si>
    <t>武侯区</t>
  </si>
  <si>
    <t>成华区</t>
  </si>
  <si>
    <t>高新区</t>
  </si>
  <si>
    <t>天府新区</t>
  </si>
  <si>
    <t>龙泉驿区</t>
  </si>
  <si>
    <t>青白江区</t>
  </si>
  <si>
    <t>新都区</t>
  </si>
  <si>
    <t>温江区</t>
  </si>
  <si>
    <t>金堂县</t>
  </si>
  <si>
    <t>双流区</t>
  </si>
  <si>
    <t>郫都区</t>
  </si>
  <si>
    <t>大邑县</t>
  </si>
  <si>
    <t>蒲江县</t>
  </si>
  <si>
    <t>新津区</t>
  </si>
  <si>
    <t>都江堰市</t>
  </si>
  <si>
    <t>简阳市</t>
  </si>
  <si>
    <t>彭州市</t>
  </si>
  <si>
    <t>邛崃市</t>
  </si>
  <si>
    <t>崇州市</t>
  </si>
  <si>
    <t>德阳市本级</t>
  </si>
  <si>
    <t>旌阳区</t>
  </si>
  <si>
    <t>罗江区</t>
  </si>
  <si>
    <t>绵阳市本级</t>
  </si>
  <si>
    <t>涪城区</t>
  </si>
  <si>
    <t>游仙区</t>
  </si>
  <si>
    <t>安州区</t>
  </si>
  <si>
    <t>自贡市本级</t>
  </si>
  <si>
    <t>自流井区</t>
  </si>
  <si>
    <t>贡井区</t>
  </si>
  <si>
    <t>大安区</t>
  </si>
  <si>
    <t>沿滩区</t>
  </si>
  <si>
    <t>攀枝花市本级</t>
  </si>
  <si>
    <t>东区</t>
  </si>
  <si>
    <t>西区</t>
  </si>
  <si>
    <t>仁和区</t>
  </si>
  <si>
    <t>泸州市本级</t>
  </si>
  <si>
    <t>江阳区</t>
  </si>
  <si>
    <t>纳溪区</t>
  </si>
  <si>
    <t>龙马潭区</t>
  </si>
  <si>
    <t>广元市本级</t>
  </si>
  <si>
    <t>利州区</t>
  </si>
  <si>
    <t>昭化区</t>
  </si>
  <si>
    <t>朝天区</t>
  </si>
  <si>
    <t>遂宁市本级</t>
  </si>
  <si>
    <t>船山区</t>
  </si>
  <si>
    <t>安居区</t>
  </si>
  <si>
    <t>内江市本级</t>
  </si>
  <si>
    <t>内江市中区</t>
  </si>
  <si>
    <t>东兴区</t>
  </si>
  <si>
    <t>乐山市本级</t>
  </si>
  <si>
    <t>乐山市中区</t>
  </si>
  <si>
    <t>沙湾区</t>
  </si>
  <si>
    <t>五通桥区</t>
  </si>
  <si>
    <t>金口河区</t>
  </si>
  <si>
    <t>南充市本级</t>
  </si>
  <si>
    <t>顺庆区</t>
  </si>
  <si>
    <t>高坪区</t>
  </si>
  <si>
    <t>嘉陵区</t>
  </si>
  <si>
    <t>宜宾市本级</t>
  </si>
  <si>
    <t>翠屏区</t>
  </si>
  <si>
    <t>叙州区</t>
  </si>
  <si>
    <t>南溪区</t>
  </si>
  <si>
    <t>广安市本级</t>
  </si>
  <si>
    <t>广安区</t>
  </si>
  <si>
    <t>前锋区</t>
  </si>
  <si>
    <t>达州市本级</t>
  </si>
  <si>
    <t>通川区</t>
  </si>
  <si>
    <t>达川区</t>
  </si>
  <si>
    <t>巴中市本级</t>
  </si>
  <si>
    <t>巴州区</t>
  </si>
  <si>
    <t>恩阳区</t>
  </si>
  <si>
    <t>雅安市本级</t>
  </si>
  <si>
    <t>雨城区</t>
  </si>
  <si>
    <t>名山区</t>
  </si>
  <si>
    <t>眉山市本级</t>
  </si>
  <si>
    <t>东坡区</t>
  </si>
  <si>
    <t>彭山区</t>
  </si>
  <si>
    <t>资阳市本级</t>
  </si>
  <si>
    <t>雁江区</t>
  </si>
  <si>
    <t>阿坝州本级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</si>
  <si>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</si>
  <si>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</si>
  <si>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</si>
  <si>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</si>
  <si>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</si>
  <si>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</si>
  <si>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</si>
  <si>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</si>
  <si>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马尔康市</t>
  </si>
  <si>
    <t>壤塘县</t>
  </si>
  <si>
    <t>阿坝县</t>
  </si>
  <si>
    <t>若尔盖县</t>
  </si>
  <si>
    <t>红原县</t>
  </si>
  <si>
    <t>甘孜州本级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</si>
  <si>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</si>
  <si>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</si>
  <si>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</si>
  <si>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</si>
  <si>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</si>
  <si>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</si>
  <si>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</si>
  <si>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</si>
  <si>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</si>
  <si>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</si>
  <si>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</si>
  <si>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</si>
  <si>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</si>
  <si>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</si>
  <si>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</si>
  <si>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</si>
  <si>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</si>
  <si>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</si>
  <si>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凉山州本级</t>
  </si>
  <si>
    <t>西昌市</t>
  </si>
  <si>
    <t>木里县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</si>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</sst>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178" formatCode="0.00_ ;[Red]\-0.00\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8"/>
      <color theme="1"/>
      <name val="宋体"/>
      <charset val="134"/>
    </font>
    <font>
      <b/>
      <sz val="9"/>
      <color theme="1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b/>
      <sz val="10"/>
      <color theme="1"/>
      <name val="仿宋_GB2312"/>
      <charset val="134"/>
    </font>
    <font>
      <b/>
      <sz val="9"/>
      <color rgb="FFFF0000"/>
      <name val="仿宋_GB2312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6"/>
      <color theme="1"/>
      <name val="黑体"/>
      <charset val="134"/>
    </font>
    <font>
      <sz val="16"/>
      <color theme="1"/>
      <name val="方正小标宋简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0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" fillId="0" borderId="0">
      <alignment vertical="center"/>
    </xf>
    <xf numFmtId="0" fontId="21" fillId="25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2" fillId="20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28" fillId="0" borderId="13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1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39" fillId="0" borderId="14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32" fillId="17" borderId="16" applyNumberFormat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0" fontId="36" fillId="21" borderId="16" applyNumberFormat="false" applyAlignment="false" applyProtection="false">
      <alignment vertical="center"/>
    </xf>
    <xf numFmtId="0" fontId="33" fillId="17" borderId="17" applyNumberFormat="false" applyAlignment="false" applyProtection="false">
      <alignment vertical="center"/>
    </xf>
    <xf numFmtId="0" fontId="27" fillId="11" borderId="12" applyNumberFormat="false" applyAlignment="false" applyProtection="false">
      <alignment vertical="center"/>
    </xf>
    <xf numFmtId="0" fontId="38" fillId="0" borderId="18" applyNumberFormat="false" applyFill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0" fillId="8" borderId="11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30" fillId="14" borderId="0" applyNumberFormat="false" applyBorder="false" applyAlignment="false" applyProtection="false">
      <alignment vertical="center"/>
    </xf>
    <xf numFmtId="0" fontId="21" fillId="6" borderId="0" applyNumberFormat="false" applyBorder="false" applyAlignment="false" applyProtection="false">
      <alignment vertical="center"/>
    </xf>
    <xf numFmtId="0" fontId="24" fillId="5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22" fillId="3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1" fillId="0" borderId="0" xfId="0" applyFont="true" applyFill="true" applyAlignment="true">
      <alignment horizontal="center"/>
    </xf>
    <xf numFmtId="0" fontId="3" fillId="0" borderId="0" xfId="0" applyFont="true" applyFill="true" applyAlignment="true"/>
    <xf numFmtId="178" fontId="4" fillId="0" borderId="0" xfId="0" applyNumberFormat="true" applyFont="true" applyFill="true" applyAlignment="true"/>
    <xf numFmtId="178" fontId="4" fillId="0" borderId="0" xfId="0" applyNumberFormat="true" applyFont="true" applyFill="true" applyAlignment="true">
      <alignment horizontal="center"/>
    </xf>
    <xf numFmtId="178" fontId="5" fillId="0" borderId="0" xfId="1" applyNumberFormat="true" applyFont="true" applyFill="true" applyAlignment="true">
      <alignment horizontal="center" vertical="center" shrinkToFit="true"/>
    </xf>
    <xf numFmtId="178" fontId="3" fillId="0" borderId="0" xfId="0" applyNumberFormat="true" applyFont="true" applyFill="true" applyAlignment="true"/>
    <xf numFmtId="178" fontId="3" fillId="0" borderId="0" xfId="0" applyNumberFormat="true" applyFont="true" applyFill="true" applyAlignment="true">
      <alignment horizontal="center"/>
    </xf>
    <xf numFmtId="178" fontId="6" fillId="0" borderId="1" xfId="1" applyNumberFormat="true" applyFont="true" applyFill="true" applyBorder="true" applyAlignment="true">
      <alignment horizontal="center" vertical="center" wrapText="true" shrinkToFit="true"/>
    </xf>
    <xf numFmtId="176" fontId="7" fillId="0" borderId="1" xfId="0" applyNumberFormat="true" applyFont="true" applyFill="true" applyBorder="true" applyAlignment="true">
      <alignment horizontal="center" vertical="center" shrinkToFit="true"/>
    </xf>
    <xf numFmtId="176" fontId="7" fillId="0" borderId="1" xfId="0" applyNumberFormat="true" applyFont="true" applyFill="true" applyBorder="true" applyAlignment="true">
      <alignment horizontal="center" vertical="center" wrapText="true" shrinkToFi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shrinkToFit="true"/>
    </xf>
    <xf numFmtId="178" fontId="9" fillId="0" borderId="1" xfId="1" applyNumberFormat="true" applyFont="true" applyFill="true" applyBorder="true" applyAlignment="true">
      <alignment horizontal="center" vertical="center" shrinkToFit="true"/>
    </xf>
    <xf numFmtId="178" fontId="10" fillId="0" borderId="1" xfId="1" applyNumberFormat="true" applyFont="true" applyFill="true" applyBorder="true" applyAlignment="true">
      <alignment horizontal="center" vertical="center" shrinkToFit="true"/>
    </xf>
    <xf numFmtId="178" fontId="6" fillId="0" borderId="1" xfId="1" applyNumberFormat="true" applyFont="true" applyFill="true" applyBorder="true" applyAlignment="true">
      <alignment horizontal="center" vertical="center" shrinkToFit="true"/>
    </xf>
    <xf numFmtId="178" fontId="7" fillId="0" borderId="1" xfId="1" applyNumberFormat="true" applyFont="true" applyFill="true" applyBorder="true" applyAlignment="true">
      <alignment horizontal="center" vertical="center" wrapText="true" shrinkToFit="true"/>
    </xf>
    <xf numFmtId="178" fontId="6" fillId="0" borderId="1" xfId="47" applyNumberFormat="true" applyFont="true" applyFill="true" applyBorder="true" applyAlignment="true">
      <alignment horizontal="center" vertical="center" wrapText="true" shrinkToFit="true"/>
    </xf>
    <xf numFmtId="178" fontId="11" fillId="0" borderId="1" xfId="47" applyNumberFormat="true" applyFont="true" applyFill="true" applyBorder="true" applyAlignment="true">
      <alignment horizontal="left" vertical="center" wrapText="true" shrinkToFit="true"/>
    </xf>
    <xf numFmtId="178" fontId="12" fillId="0" borderId="1" xfId="47" applyNumberFormat="true" applyFont="true" applyFill="true" applyBorder="true" applyAlignment="true">
      <alignment horizontal="center" vertical="center" wrapText="true" shrinkToFit="true"/>
    </xf>
    <xf numFmtId="178" fontId="11" fillId="0" borderId="1" xfId="1" applyNumberFormat="true" applyFont="true" applyFill="true" applyBorder="true" applyAlignment="true">
      <alignment horizontal="left" vertical="center" wrapText="true" shrinkToFit="true"/>
    </xf>
    <xf numFmtId="178" fontId="11" fillId="0" borderId="1" xfId="0" applyNumberFormat="true" applyFont="true" applyFill="true" applyBorder="true" applyAlignment="true">
      <alignment horizontal="left" vertical="center" wrapText="true" shrinkToFit="true"/>
    </xf>
    <xf numFmtId="178" fontId="9" fillId="0" borderId="1" xfId="1" applyNumberFormat="true" applyFont="true" applyFill="true" applyBorder="true" applyAlignment="true">
      <alignment horizontal="center" vertical="center" wrapText="true"/>
    </xf>
    <xf numFmtId="178" fontId="11" fillId="0" borderId="1" xfId="1" applyNumberFormat="true" applyFont="true" applyFill="true" applyBorder="true" applyAlignment="true">
      <alignment horizontal="left" vertical="center" wrapText="true"/>
    </xf>
    <xf numFmtId="178" fontId="11" fillId="0" borderId="1" xfId="0" applyNumberFormat="true" applyFont="true" applyFill="true" applyBorder="true" applyAlignment="true">
      <alignment horizontal="left"/>
    </xf>
    <xf numFmtId="178" fontId="3" fillId="0" borderId="0" xfId="0" applyNumberFormat="true" applyFont="true" applyFill="true" applyAlignment="true">
      <alignment horizontal="right"/>
    </xf>
    <xf numFmtId="178" fontId="6" fillId="0" borderId="1" xfId="0" applyNumberFormat="true" applyFont="true" applyFill="true" applyBorder="true" applyAlignment="true">
      <alignment horizontal="center"/>
    </xf>
    <xf numFmtId="178" fontId="13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 shrinkToFit="true"/>
    </xf>
    <xf numFmtId="178" fontId="11" fillId="0" borderId="1" xfId="0" applyNumberFormat="true" applyFont="true" applyFill="true" applyBorder="true" applyAlignment="true">
      <alignment horizontal="center" vertical="center" shrinkToFit="true"/>
    </xf>
    <xf numFmtId="178" fontId="11" fillId="0" borderId="1" xfId="0" applyNumberFormat="true" applyFont="true" applyFill="true" applyBorder="true" applyAlignment="true">
      <alignment horizontal="center"/>
    </xf>
    <xf numFmtId="176" fontId="7" fillId="0" borderId="2" xfId="0" applyNumberFormat="true" applyFont="true" applyFill="true" applyBorder="true" applyAlignment="true">
      <alignment horizontal="center" vertical="center" shrinkToFit="true"/>
    </xf>
    <xf numFmtId="176" fontId="7" fillId="0" borderId="3" xfId="0" applyNumberFormat="true" applyFont="true" applyFill="true" applyBorder="true" applyAlignment="true">
      <alignment horizontal="center" vertical="center" shrinkToFit="true"/>
    </xf>
    <xf numFmtId="178" fontId="6" fillId="0" borderId="2" xfId="0" applyNumberFormat="true" applyFont="true" applyFill="true" applyBorder="true" applyAlignment="true">
      <alignment horizontal="center" vertical="center" wrapText="true"/>
    </xf>
    <xf numFmtId="178" fontId="6" fillId="0" borderId="3" xfId="0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 shrinkToFit="true"/>
    </xf>
    <xf numFmtId="176" fontId="7" fillId="0" borderId="2" xfId="0" applyNumberFormat="true" applyFont="true" applyFill="true" applyBorder="true" applyAlignment="true">
      <alignment horizontal="center" vertical="center" wrapText="true" shrinkToFit="true"/>
    </xf>
    <xf numFmtId="176" fontId="7" fillId="0" borderId="3" xfId="0" applyNumberFormat="true" applyFont="true" applyFill="true" applyBorder="true" applyAlignment="true">
      <alignment horizontal="center" vertical="center" wrapText="true" shrinkToFit="true"/>
    </xf>
    <xf numFmtId="178" fontId="6" fillId="0" borderId="4" xfId="0" applyNumberFormat="true" applyFont="true" applyFill="true" applyBorder="true" applyAlignment="true">
      <alignment horizontal="center" vertical="center" wrapText="true"/>
    </xf>
    <xf numFmtId="176" fontId="8" fillId="0" borderId="2" xfId="0" applyNumberFormat="true" applyFont="true" applyFill="true" applyBorder="true" applyAlignment="true">
      <alignment horizontal="center" vertical="center" shrinkToFit="true"/>
    </xf>
    <xf numFmtId="176" fontId="8" fillId="0" borderId="3" xfId="0" applyNumberFormat="true" applyFont="true" applyFill="true" applyBorder="true" applyAlignment="true">
      <alignment horizontal="center" vertical="center" shrinkToFit="true"/>
    </xf>
    <xf numFmtId="176" fontId="8" fillId="0" borderId="4" xfId="0" applyNumberFormat="true" applyFont="true" applyFill="true" applyBorder="true" applyAlignment="true">
      <alignment horizontal="center" vertical="center" shrinkToFit="true"/>
    </xf>
    <xf numFmtId="176" fontId="7" fillId="0" borderId="4" xfId="0" applyNumberFormat="true" applyFont="true" applyFill="true" applyBorder="true" applyAlignment="true">
      <alignment horizontal="center" vertical="center" wrapText="true" shrinkToFit="true"/>
    </xf>
    <xf numFmtId="178" fontId="13" fillId="0" borderId="2" xfId="0" applyNumberFormat="true" applyFont="true" applyFill="true" applyBorder="true" applyAlignment="true">
      <alignment horizontal="center" vertical="center" wrapText="true"/>
    </xf>
    <xf numFmtId="178" fontId="13" fillId="0" borderId="3" xfId="0" applyNumberFormat="true" applyFont="true" applyFill="true" applyBorder="true" applyAlignment="true">
      <alignment horizontal="center" vertical="center" wrapText="true"/>
    </xf>
    <xf numFmtId="178" fontId="6" fillId="0" borderId="5" xfId="0" applyNumberFormat="true" applyFont="true" applyFill="true" applyBorder="true" applyAlignment="true">
      <alignment horizontal="center" vertical="center" wrapText="true"/>
    </xf>
    <xf numFmtId="178" fontId="13" fillId="0" borderId="4" xfId="0" applyNumberFormat="true" applyFont="true" applyFill="true" applyBorder="true" applyAlignment="true">
      <alignment horizontal="center" vertical="center" wrapText="true"/>
    </xf>
    <xf numFmtId="178" fontId="6" fillId="0" borderId="6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right"/>
    </xf>
    <xf numFmtId="178" fontId="6" fillId="0" borderId="7" xfId="0" applyNumberFormat="true" applyFont="true" applyFill="true" applyBorder="true" applyAlignment="true">
      <alignment horizontal="center" vertical="center" wrapText="true"/>
    </xf>
    <xf numFmtId="178" fontId="6" fillId="0" borderId="8" xfId="0" applyNumberFormat="true" applyFont="true" applyFill="true" applyBorder="true" applyAlignment="true">
      <alignment horizontal="center" vertical="center" wrapText="true"/>
    </xf>
    <xf numFmtId="0" fontId="14" fillId="0" borderId="0" xfId="0" applyFont="true">
      <alignment vertical="center"/>
    </xf>
    <xf numFmtId="0" fontId="15" fillId="0" borderId="0" xfId="0" applyFont="true">
      <alignment vertical="center"/>
    </xf>
    <xf numFmtId="0" fontId="16" fillId="0" borderId="0" xfId="0" applyFont="true">
      <alignment vertical="center"/>
    </xf>
    <xf numFmtId="0" fontId="17" fillId="0" borderId="0" xfId="0" applyFont="true">
      <alignment vertical="center"/>
    </xf>
    <xf numFmtId="0" fontId="18" fillId="0" borderId="0" xfId="0" applyFont="true" applyAlignment="true">
      <alignment horizontal="center" vertical="center"/>
    </xf>
    <xf numFmtId="177" fontId="19" fillId="0" borderId="1" xfId="1" applyNumberFormat="true" applyFont="true" applyFill="true" applyBorder="true" applyAlignment="true">
      <alignment horizontal="center" vertical="center" wrapText="true" shrinkToFit="true"/>
    </xf>
    <xf numFmtId="0" fontId="14" fillId="0" borderId="1" xfId="0" applyFont="true" applyBorder="true" applyAlignment="true">
      <alignment horizontal="center" vertical="center"/>
    </xf>
    <xf numFmtId="177" fontId="19" fillId="0" borderId="1" xfId="0" applyNumberFormat="true" applyFont="true" applyFill="true" applyBorder="true" applyAlignment="true">
      <alignment horizontal="center" vertical="center" wrapText="true" shrinkToFit="true"/>
    </xf>
    <xf numFmtId="177" fontId="19" fillId="0" borderId="1" xfId="0" applyNumberFormat="true" applyFont="true" applyFill="true" applyBorder="true" applyAlignment="true">
      <alignment horizontal="center" vertical="center" wrapText="true"/>
    </xf>
    <xf numFmtId="177" fontId="20" fillId="0" borderId="1" xfId="1" applyNumberFormat="true" applyFont="true" applyFill="true" applyBorder="true" applyAlignment="true">
      <alignment horizontal="center" vertical="center" wrapText="true" shrinkToFit="true"/>
    </xf>
    <xf numFmtId="177" fontId="1" fillId="0" borderId="1" xfId="47" applyNumberFormat="true" applyFont="true" applyFill="true" applyBorder="true" applyAlignment="true">
      <alignment horizontal="left" vertical="center" wrapText="true" shrinkToFit="true"/>
    </xf>
    <xf numFmtId="177" fontId="1" fillId="0" borderId="1" xfId="1" applyNumberFormat="true" applyFont="true" applyFill="true" applyBorder="true" applyAlignment="true">
      <alignment horizontal="center" vertical="center" wrapText="true" shrinkToFit="true"/>
    </xf>
    <xf numFmtId="177" fontId="1" fillId="0" borderId="1" xfId="1" applyNumberFormat="true" applyFont="true" applyFill="true" applyBorder="true" applyAlignment="true">
      <alignment horizontal="left" vertical="center" wrapText="true" shrinkToFit="true"/>
    </xf>
    <xf numFmtId="178" fontId="20" fillId="0" borderId="1" xfId="1" applyNumberFormat="true" applyFont="true" applyFill="true" applyBorder="true" applyAlignment="true">
      <alignment horizontal="center" vertical="center" shrinkToFit="true"/>
    </xf>
    <xf numFmtId="178" fontId="1" fillId="0" borderId="1" xfId="1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8" fontId="20" fillId="0" borderId="1" xfId="1" applyNumberFormat="true" applyFont="true" applyFill="true" applyBorder="true" applyAlignment="true">
      <alignment horizontal="center" vertical="center" wrapText="true"/>
    </xf>
    <xf numFmtId="177" fontId="20" fillId="0" borderId="1" xfId="0" applyNumberFormat="true" applyFont="true" applyFill="true" applyBorder="true" applyAlignment="true">
      <alignment horizontal="center" vertical="center" wrapText="true"/>
    </xf>
    <xf numFmtId="178" fontId="1" fillId="0" borderId="1" xfId="0" applyNumberFormat="true" applyFont="true" applyFill="true" applyBorder="true" applyAlignment="true">
      <alignment horizontal="center" vertical="center" shrinkToFit="true"/>
    </xf>
    <xf numFmtId="177" fontId="19" fillId="0" borderId="9" xfId="0" applyNumberFormat="true" applyFont="true" applyFill="true" applyBorder="true" applyAlignment="true">
      <alignment horizontal="center" vertical="center" wrapText="true"/>
    </xf>
    <xf numFmtId="177" fontId="19" fillId="0" borderId="10" xfId="0" applyNumberFormat="true" applyFont="true" applyFill="true" applyBorder="true" applyAlignment="true">
      <alignment vertical="center" wrapText="true"/>
    </xf>
    <xf numFmtId="177" fontId="19" fillId="0" borderId="9" xfId="0" applyNumberFormat="true" applyFont="true" applyFill="true" applyBorder="true" applyAlignment="true">
      <alignment horizontal="center" vertical="center" wrapText="true" shrinkToFit="true"/>
    </xf>
    <xf numFmtId="177" fontId="1" fillId="0" borderId="1" xfId="0" applyNumberFormat="true" applyFont="true" applyFill="true" applyBorder="true" applyAlignment="true">
      <alignment horizontal="center" vertical="center" wrapText="true" shrinkToFit="true"/>
    </xf>
    <xf numFmtId="177" fontId="20" fillId="0" borderId="1" xfId="0" applyNumberFormat="true" applyFont="true" applyFill="true" applyBorder="true" applyAlignment="true">
      <alignment horizontal="center" vertical="center" wrapText="true" shrinkToFit="true"/>
    </xf>
  </cellXfs>
  <cellStyles count="51">
    <cellStyle name="常规" xfId="0" builtinId="0"/>
    <cellStyle name="常规_Sheet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OS/&#24742;1/2025&#24180;&#20013;&#22830;&#31532;&#20108;&#25209;&#36164;&#37329;&#25991;&#20214;/5&#12289;&#20826;&#32452;&#20250;&#26448;&#26009;&#21644;&#27719;&#25253;&#31295;/2&#12289;&#20826;&#32452;&#20250;&#26448;&#26009;&#20043;&#20061;/&#20826;&#32452;&#20250;&#26448;&#26009;&#20043;&#20061;/&#20826;&#32452;&#20250;&#26448;&#26009;(1)/&#19978;&#20250;&#34920;&#26684;&#23450;&#31295;//home/UOS/Desktop/2024&#24180;&#31532;&#20108;&#25209;&#19978;&#20250;&#26448;&#26009;/home/user/Documents/wyp&#31185;&#25945;/9.&#32463;&#36153;&#31649;&#29702;/2024&#24180;&#32463;&#36153;/2024&#24180;&#20013;&#22830;&#36130;&#25919;&#31532;&#20108;&#25209;&#36164;&#37329;&#65288;3624&#19975;&#20803;&#65289;/&#19978;&#20826;&#32452;&#20250;&#26448;&#26009;/&#21407;&#22987;&#26448;&#26009;&#21508;&#22788;&#23460;/&#19975;&#21517;&#21307;&#24072;&#25903;&#25588;&#20892;&#26449;&#24037;&#31243;-&#38468;&#20214;2&#26368;&#26032;&#36164;&#37329;&#20998;&#37197;&#34920;.(&#26412;&#27425;&#19979;&#36798;-9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明细表"/>
    </sheetNames>
    <sheetDataSet>
      <sheetData sheetId="0">
        <row r="8">
          <cell r="A8" t="str">
            <v>四川省卫生健康委员会</v>
          </cell>
        </row>
        <row r="9">
          <cell r="A9" t="str">
            <v>四川省卫生健康委员会机关服务中心</v>
          </cell>
        </row>
        <row r="10">
          <cell r="A10" t="str">
            <v>四川省卫生健康综合行政执法总队</v>
          </cell>
        </row>
        <row r="11">
          <cell r="A11" t="str">
            <v>四川省人民医院</v>
          </cell>
          <cell r="B11">
            <v>0.06</v>
          </cell>
          <cell r="C11">
            <v>0.06</v>
          </cell>
        </row>
        <row r="12">
          <cell r="A12" t="str">
            <v>四川省肿瘤医院</v>
          </cell>
        </row>
        <row r="13">
          <cell r="A13" t="str">
            <v>四川省第四人民医院</v>
          </cell>
          <cell r="B13">
            <v>0.16</v>
          </cell>
          <cell r="C13">
            <v>0.16</v>
          </cell>
        </row>
        <row r="14">
          <cell r="A14" t="str">
            <v>四川省第五人民医院</v>
          </cell>
        </row>
        <row r="15">
          <cell r="A15" t="str">
            <v>西南医科大学附属医院</v>
          </cell>
          <cell r="B15">
            <v>0.11</v>
          </cell>
          <cell r="C15">
            <v>0.11</v>
          </cell>
        </row>
        <row r="16">
          <cell r="A16" t="str">
            <v>川北医学院附属医院</v>
          </cell>
          <cell r="B16">
            <v>0.39</v>
          </cell>
          <cell r="C16">
            <v>0.39</v>
          </cell>
        </row>
        <row r="17">
          <cell r="A17" t="str">
            <v>四川省妇幼保健院</v>
          </cell>
          <cell r="B17">
            <v>0</v>
          </cell>
        </row>
        <row r="18">
          <cell r="A18" t="str">
            <v>四川省医疗卫生服务指导中心</v>
          </cell>
          <cell r="B18">
            <v>0</v>
          </cell>
        </row>
        <row r="19">
          <cell r="A19" t="str">
            <v>四川省老龄健康发展中心</v>
          </cell>
          <cell r="B19">
            <v>0</v>
          </cell>
        </row>
        <row r="20">
          <cell r="A20" t="str">
            <v>四川护理职业学院</v>
          </cell>
          <cell r="B20">
            <v>0</v>
          </cell>
        </row>
        <row r="21">
          <cell r="A21" t="str">
            <v>西南医科大学附属口腔医院</v>
          </cell>
          <cell r="B21">
            <v>0</v>
          </cell>
        </row>
        <row r="22">
          <cell r="A22" t="str">
            <v>四川省卫生健康委员会人才服务中心</v>
          </cell>
          <cell r="B22">
            <v>0</v>
          </cell>
        </row>
        <row r="23">
          <cell r="A23" t="str">
            <v>四川省卫生健康委员会项目管理中心</v>
          </cell>
          <cell r="B23">
            <v>0</v>
          </cell>
        </row>
        <row r="24">
          <cell r="A24" t="str">
            <v>四川省药械临床使用监测与评价中心</v>
          </cell>
          <cell r="B24">
            <v>0</v>
          </cell>
        </row>
        <row r="25">
          <cell r="A25" t="str">
            <v>四川护理职业学院附属医院</v>
          </cell>
          <cell r="B25">
            <v>0.03</v>
          </cell>
          <cell r="C25">
            <v>0.03</v>
          </cell>
        </row>
        <row r="26">
          <cell r="A26" t="str">
            <v>四川省卫生健康宣传教育中心</v>
          </cell>
          <cell r="B26">
            <v>0</v>
          </cell>
        </row>
        <row r="27">
          <cell r="A27" t="str">
            <v>四川省计划生育协会</v>
          </cell>
          <cell r="B27">
            <v>0</v>
          </cell>
        </row>
        <row r="28">
          <cell r="A28" t="str">
            <v>四川省卫生健康信息中心</v>
          </cell>
          <cell r="B28">
            <v>0</v>
          </cell>
        </row>
        <row r="29">
          <cell r="A29" t="str">
            <v>四川省医学科技教育中心</v>
          </cell>
          <cell r="B29">
            <v>0</v>
          </cell>
        </row>
        <row r="30">
          <cell r="A30" t="str">
            <v>四川省医疗保健服务中心</v>
          </cell>
          <cell r="B30">
            <v>0</v>
          </cell>
        </row>
        <row r="31">
          <cell r="A31" t="str">
            <v>四川省儿童医院（四川省儿童医学中心）</v>
          </cell>
          <cell r="B31">
            <v>0</v>
          </cell>
        </row>
        <row r="32">
          <cell r="A32" t="str">
            <v>四川省公共卫生综合临床中心</v>
          </cell>
          <cell r="B32">
            <v>0</v>
          </cell>
        </row>
        <row r="33">
          <cell r="A33" t="str">
            <v>四川省卫生健康发展研究中心</v>
          </cell>
          <cell r="B33">
            <v>0</v>
          </cell>
        </row>
        <row r="34">
          <cell r="A34" t="str">
            <v>四川省医学科学院四川省人民医院实验动物研究所</v>
          </cell>
          <cell r="B34">
            <v>0</v>
          </cell>
        </row>
        <row r="35">
          <cell r="A35" t="str">
            <v>成都医学院第一附属医院</v>
          </cell>
          <cell r="B35">
            <v>0.02</v>
          </cell>
          <cell r="C35">
            <v>0.02</v>
          </cell>
        </row>
        <row r="36">
          <cell r="A36" t="str">
            <v>川北医学院第二附属医院</v>
          </cell>
          <cell r="B36">
            <v>0</v>
          </cell>
        </row>
        <row r="37">
          <cell r="A37" t="str">
            <v>成都铁路卫生学校</v>
          </cell>
          <cell r="B37">
            <v>0</v>
          </cell>
        </row>
        <row r="38">
          <cell r="A38" t="str">
            <v>四川省精神医学中心</v>
          </cell>
          <cell r="B38">
            <v>0</v>
          </cell>
        </row>
        <row r="39">
          <cell r="A39" t="str">
            <v>成都中医药大学附属生殖妇幼医院</v>
          </cell>
          <cell r="B39">
            <v>0</v>
          </cell>
        </row>
        <row r="40">
          <cell r="A40" t="str">
            <v>四川省卫生健康委员会国际交流中心</v>
          </cell>
          <cell r="B40">
            <v>0</v>
          </cell>
        </row>
        <row r="41">
          <cell r="A41" t="str">
            <v>成都中医药大学附属医院</v>
          </cell>
          <cell r="B41">
            <v>0.16</v>
          </cell>
          <cell r="C41">
            <v>0.16</v>
          </cell>
        </row>
        <row r="42">
          <cell r="A42" t="str">
            <v>四川省第二中医医院</v>
          </cell>
          <cell r="B42">
            <v>0.1</v>
          </cell>
          <cell r="C42">
            <v>0.1</v>
          </cell>
        </row>
        <row r="43">
          <cell r="A43" t="str">
            <v>科学城卫生健康委</v>
          </cell>
          <cell r="B43">
            <v>0.02</v>
          </cell>
          <cell r="C43">
            <v>0.02</v>
          </cell>
        </row>
        <row r="44">
          <cell r="A44" t="str">
            <v>四川大学华西医院</v>
          </cell>
          <cell r="B44">
            <v>0.29</v>
          </cell>
          <cell r="C44">
            <v>0.29</v>
          </cell>
        </row>
        <row r="45">
          <cell r="A45" t="str">
            <v>四川大学华西第二医院</v>
          </cell>
          <cell r="B45">
            <v>0.06</v>
          </cell>
          <cell r="C45">
            <v>0.06</v>
          </cell>
        </row>
        <row r="46">
          <cell r="A46" t="str">
            <v>四川大学华西口腔医院</v>
          </cell>
          <cell r="B46">
            <v>0.1</v>
          </cell>
          <cell r="C46">
            <v>0.1</v>
          </cell>
        </row>
        <row r="47">
          <cell r="A47" t="str">
            <v>...</v>
          </cell>
          <cell r="B47">
            <v>0</v>
          </cell>
        </row>
        <row r="48">
          <cell r="A48" t="str">
            <v>市州小计</v>
          </cell>
          <cell r="B48">
            <v>-12.9</v>
          </cell>
          <cell r="C48">
            <v>1.5</v>
          </cell>
        </row>
        <row r="49">
          <cell r="A49" t="str">
            <v>成都市</v>
          </cell>
          <cell r="B49">
            <v>0.41</v>
          </cell>
          <cell r="C49">
            <v>0.41</v>
          </cell>
        </row>
        <row r="50">
          <cell r="A50" t="str">
            <v>德阳市</v>
          </cell>
          <cell r="B50">
            <v>0.02</v>
          </cell>
          <cell r="C50">
            <v>0.02</v>
          </cell>
        </row>
        <row r="51">
          <cell r="A51" t="str">
            <v>绵阳市</v>
          </cell>
          <cell r="B51">
            <v>0.21</v>
          </cell>
          <cell r="C51">
            <v>0.21</v>
          </cell>
        </row>
        <row r="52">
          <cell r="A52" t="str">
            <v>自贡市</v>
          </cell>
          <cell r="B52">
            <v>0.02</v>
          </cell>
          <cell r="C52">
            <v>0.02</v>
          </cell>
        </row>
        <row r="53">
          <cell r="A53" t="str">
            <v>攀枝花市</v>
          </cell>
          <cell r="B53">
            <v>0.06</v>
          </cell>
          <cell r="C53">
            <v>0.06</v>
          </cell>
        </row>
        <row r="54">
          <cell r="A54" t="str">
            <v>泸州市</v>
          </cell>
          <cell r="B54">
            <v>0.06</v>
          </cell>
          <cell r="C54">
            <v>0.06</v>
          </cell>
        </row>
        <row r="55">
          <cell r="A55" t="str">
            <v>广元市</v>
          </cell>
          <cell r="B55">
            <v>0.07</v>
          </cell>
          <cell r="C55">
            <v>0.07</v>
          </cell>
        </row>
        <row r="56">
          <cell r="A56" t="str">
            <v>遂宁市</v>
          </cell>
          <cell r="B56">
            <v>0.03</v>
          </cell>
          <cell r="C56">
            <v>0.03</v>
          </cell>
        </row>
        <row r="57">
          <cell r="A57" t="str">
            <v>内江市</v>
          </cell>
          <cell r="B57">
            <v>0.06</v>
          </cell>
          <cell r="C57">
            <v>0.06</v>
          </cell>
        </row>
        <row r="58">
          <cell r="A58" t="str">
            <v>乐山市</v>
          </cell>
          <cell r="B58">
            <v>0.02</v>
          </cell>
          <cell r="C58">
            <v>0.02</v>
          </cell>
        </row>
        <row r="59">
          <cell r="A59" t="str">
            <v>南充市</v>
          </cell>
          <cell r="B59">
            <v>0.07</v>
          </cell>
          <cell r="C59">
            <v>0.07</v>
          </cell>
        </row>
        <row r="60">
          <cell r="A60" t="str">
            <v>宜宾市</v>
          </cell>
          <cell r="B60">
            <v>0</v>
          </cell>
          <cell r="C60">
            <v>0</v>
          </cell>
        </row>
        <row r="61">
          <cell r="A61" t="str">
            <v>广安市</v>
          </cell>
          <cell r="B61">
            <v>0.03</v>
          </cell>
          <cell r="C61">
            <v>0.03</v>
          </cell>
        </row>
        <row r="62">
          <cell r="A62" t="str">
            <v>达州市</v>
          </cell>
          <cell r="B62">
            <v>0.07</v>
          </cell>
          <cell r="C62">
            <v>0.07</v>
          </cell>
        </row>
        <row r="63">
          <cell r="A63" t="str">
            <v>巴中市</v>
          </cell>
          <cell r="B63">
            <v>0.16</v>
          </cell>
          <cell r="C63">
            <v>0.16</v>
          </cell>
        </row>
        <row r="64">
          <cell r="A64" t="str">
            <v>雅安市</v>
          </cell>
          <cell r="B64">
            <v>-11.99</v>
          </cell>
          <cell r="C64">
            <v>0.01</v>
          </cell>
        </row>
        <row r="65">
          <cell r="A65" t="str">
            <v>眉山市</v>
          </cell>
          <cell r="B65">
            <v>-2.37</v>
          </cell>
          <cell r="C65">
            <v>0.03</v>
          </cell>
        </row>
        <row r="66">
          <cell r="A66" t="str">
            <v>资阳市</v>
          </cell>
          <cell r="B66">
            <v>0.16</v>
          </cell>
          <cell r="C66">
            <v>0.16</v>
          </cell>
        </row>
        <row r="67">
          <cell r="A67" t="str">
            <v>阿坝州</v>
          </cell>
        </row>
        <row r="68">
          <cell r="A68" t="str">
            <v>甘孜州</v>
          </cell>
          <cell r="B68">
            <v>0.01</v>
          </cell>
          <cell r="C68">
            <v>0.01</v>
          </cell>
        </row>
        <row r="69">
          <cell r="A69" t="str">
            <v>凉山州</v>
          </cell>
        </row>
        <row r="70">
          <cell r="A70" t="str">
            <v>扩权县小计</v>
          </cell>
          <cell r="B70">
            <v>2.4</v>
          </cell>
        </row>
        <row r="71">
          <cell r="A71" t="str">
            <v>什邡市</v>
          </cell>
          <cell r="B71">
            <v>0</v>
          </cell>
        </row>
        <row r="72">
          <cell r="A72" t="str">
            <v>绵竹市</v>
          </cell>
          <cell r="B72">
            <v>0</v>
          </cell>
        </row>
        <row r="73">
          <cell r="A73" t="str">
            <v>广汉市</v>
          </cell>
          <cell r="B73">
            <v>0</v>
          </cell>
        </row>
        <row r="74">
          <cell r="A74" t="str">
            <v>中江县</v>
          </cell>
        </row>
        <row r="75">
          <cell r="A75" t="str">
            <v>江油市</v>
          </cell>
        </row>
        <row r="76">
          <cell r="A76" t="str">
            <v>三台县</v>
          </cell>
        </row>
        <row r="77">
          <cell r="A77" t="str">
            <v>盐亭县</v>
          </cell>
        </row>
        <row r="78">
          <cell r="A78" t="str">
            <v>梓潼县</v>
          </cell>
        </row>
        <row r="79">
          <cell r="A79" t="str">
            <v>平武县</v>
          </cell>
        </row>
        <row r="80">
          <cell r="A80" t="str">
            <v>北川县</v>
          </cell>
        </row>
        <row r="81">
          <cell r="A81" t="str">
            <v>富顺县</v>
          </cell>
        </row>
        <row r="82">
          <cell r="A82" t="str">
            <v>荣县</v>
          </cell>
        </row>
        <row r="83">
          <cell r="A83" t="str">
            <v>盐边县</v>
          </cell>
        </row>
        <row r="84">
          <cell r="A84" t="str">
            <v>米易县</v>
          </cell>
        </row>
        <row r="85">
          <cell r="A85" t="str">
            <v>泸县</v>
          </cell>
        </row>
        <row r="86">
          <cell r="A86" t="str">
            <v>合江县</v>
          </cell>
        </row>
        <row r="87">
          <cell r="A87" t="str">
            <v>叙永县</v>
          </cell>
        </row>
        <row r="88">
          <cell r="A88" t="str">
            <v>古蔺县</v>
          </cell>
        </row>
        <row r="89">
          <cell r="A89" t="str">
            <v>苍溪县</v>
          </cell>
        </row>
        <row r="90">
          <cell r="A90" t="str">
            <v>剑阁县</v>
          </cell>
        </row>
        <row r="91">
          <cell r="A91" t="str">
            <v>旺苍县</v>
          </cell>
        </row>
        <row r="92">
          <cell r="A92" t="str">
            <v>青川县</v>
          </cell>
        </row>
        <row r="93">
          <cell r="A93" t="str">
            <v>射洪市</v>
          </cell>
        </row>
        <row r="94">
          <cell r="A94" t="str">
            <v>蓬溪县</v>
          </cell>
        </row>
        <row r="95">
          <cell r="A95" t="str">
            <v>大英县</v>
          </cell>
        </row>
        <row r="96">
          <cell r="A96" t="str">
            <v>威远县</v>
          </cell>
        </row>
        <row r="97">
          <cell r="A97" t="str">
            <v>资中县</v>
          </cell>
        </row>
        <row r="98">
          <cell r="A98" t="str">
            <v>隆昌市</v>
          </cell>
        </row>
        <row r="99">
          <cell r="A99" t="str">
            <v>峨眉山市</v>
          </cell>
          <cell r="B99">
            <v>2.4</v>
          </cell>
        </row>
        <row r="100">
          <cell r="A100" t="str">
            <v>夹江县</v>
          </cell>
        </row>
        <row r="101">
          <cell r="A101" t="str">
            <v>犍为县</v>
          </cell>
        </row>
        <row r="102">
          <cell r="A102" t="str">
            <v>井研县</v>
          </cell>
        </row>
        <row r="103">
          <cell r="A103" t="str">
            <v>沐川县</v>
          </cell>
        </row>
        <row r="104">
          <cell r="A104" t="str">
            <v>峨边县</v>
          </cell>
        </row>
        <row r="105">
          <cell r="A105" t="str">
            <v>马边县</v>
          </cell>
        </row>
        <row r="106">
          <cell r="A106" t="str">
            <v>南部县</v>
          </cell>
        </row>
        <row r="107">
          <cell r="A107" t="str">
            <v>仪陇县</v>
          </cell>
        </row>
        <row r="108">
          <cell r="A108" t="str">
            <v>阆中市</v>
          </cell>
        </row>
        <row r="109">
          <cell r="A109" t="str">
            <v>西充县</v>
          </cell>
        </row>
        <row r="110">
          <cell r="A110" t="str">
            <v>蓬安县</v>
          </cell>
        </row>
        <row r="111">
          <cell r="A111" t="str">
            <v>营山县</v>
          </cell>
        </row>
        <row r="112">
          <cell r="A112" t="str">
            <v>江安县</v>
          </cell>
        </row>
        <row r="113">
          <cell r="A113" t="str">
            <v>长宁县</v>
          </cell>
        </row>
        <row r="114">
          <cell r="A114" t="str">
            <v>高县</v>
          </cell>
        </row>
        <row r="115">
          <cell r="A115" t="str">
            <v>兴文县</v>
          </cell>
        </row>
        <row r="116">
          <cell r="A116" t="str">
            <v>珙县</v>
          </cell>
        </row>
        <row r="117">
          <cell r="A117" t="str">
            <v>筠连县</v>
          </cell>
        </row>
        <row r="118">
          <cell r="A118" t="str">
            <v>屏山县</v>
          </cell>
        </row>
        <row r="119">
          <cell r="A119" t="str">
            <v>岳池县</v>
          </cell>
        </row>
        <row r="120">
          <cell r="A120" t="str">
            <v>华蓥市</v>
          </cell>
        </row>
        <row r="121">
          <cell r="A121" t="str">
            <v>邻水县</v>
          </cell>
        </row>
        <row r="122">
          <cell r="A122" t="str">
            <v>武胜县</v>
          </cell>
        </row>
        <row r="123">
          <cell r="A123" t="str">
            <v>大竹县</v>
          </cell>
        </row>
        <row r="124">
          <cell r="A124" t="str">
            <v>渠县</v>
          </cell>
        </row>
        <row r="125">
          <cell r="A125" t="str">
            <v>宣汉县</v>
          </cell>
        </row>
        <row r="126">
          <cell r="A126" t="str">
            <v>万源市</v>
          </cell>
        </row>
        <row r="127">
          <cell r="A127" t="str">
            <v>开江县</v>
          </cell>
        </row>
        <row r="128">
          <cell r="A128" t="str">
            <v>平昌县</v>
          </cell>
        </row>
        <row r="129">
          <cell r="A129" t="str">
            <v>南江县</v>
          </cell>
        </row>
        <row r="130">
          <cell r="A130" t="str">
            <v>通江县</v>
          </cell>
        </row>
        <row r="131">
          <cell r="A131" t="str">
            <v>芦山县</v>
          </cell>
        </row>
        <row r="132">
          <cell r="A132" t="str">
            <v>天全县</v>
          </cell>
        </row>
        <row r="133">
          <cell r="A133" t="str">
            <v>荥经县</v>
          </cell>
        </row>
        <row r="134">
          <cell r="A134" t="str">
            <v>宝兴县</v>
          </cell>
        </row>
        <row r="135">
          <cell r="A135" t="str">
            <v>汉源县</v>
          </cell>
        </row>
        <row r="136">
          <cell r="A136" t="str">
            <v>石棉县</v>
          </cell>
        </row>
        <row r="137">
          <cell r="A137" t="str">
            <v>仁寿县</v>
          </cell>
        </row>
        <row r="138">
          <cell r="A138" t="str">
            <v>洪雅县</v>
          </cell>
        </row>
        <row r="139">
          <cell r="A139" t="str">
            <v>丹棱县</v>
          </cell>
        </row>
        <row r="140">
          <cell r="A140" t="str">
            <v>青神县</v>
          </cell>
        </row>
        <row r="141">
          <cell r="A141" t="str">
            <v>安岳县</v>
          </cell>
        </row>
        <row r="142">
          <cell r="A142" t="str">
            <v>乐至县</v>
          </cell>
        </row>
      </sheetData>
      <sheetData sheetId="1">
        <row r="8">
          <cell r="A8" t="str">
            <v>四川省卫生健康委员会</v>
          </cell>
        </row>
        <row r="9">
          <cell r="A9" t="str">
            <v>四川省卫生健康委员会机关服务中心</v>
          </cell>
        </row>
        <row r="10">
          <cell r="A10" t="str">
            <v>四川省卫生健康综合行政执法总队</v>
          </cell>
        </row>
        <row r="11">
          <cell r="A11" t="str">
            <v>四川省人民医院</v>
          </cell>
          <cell r="B11">
            <v>0.06</v>
          </cell>
          <cell r="C11">
            <v>0.06</v>
          </cell>
        </row>
        <row r="12">
          <cell r="A12" t="str">
            <v>四川省肿瘤医院</v>
          </cell>
        </row>
        <row r="13">
          <cell r="A13" t="str">
            <v>四川省第四人民医院</v>
          </cell>
          <cell r="B13">
            <v>0.16</v>
          </cell>
          <cell r="C13">
            <v>0.16</v>
          </cell>
        </row>
        <row r="14">
          <cell r="A14" t="str">
            <v>四川省第五人民医院</v>
          </cell>
        </row>
        <row r="15">
          <cell r="A15" t="str">
            <v>西南医科大学附属医院</v>
          </cell>
          <cell r="B15">
            <v>0.11</v>
          </cell>
          <cell r="C15">
            <v>0.11</v>
          </cell>
        </row>
        <row r="16">
          <cell r="A16" t="str">
            <v>川北医学院附属医院</v>
          </cell>
          <cell r="B16">
            <v>0.39</v>
          </cell>
          <cell r="C16">
            <v>0.39</v>
          </cell>
        </row>
        <row r="17">
          <cell r="A17" t="str">
            <v>四川省妇幼保健院</v>
          </cell>
        </row>
        <row r="18">
          <cell r="A18" t="str">
            <v>四川省医疗卫生服务指导中心</v>
          </cell>
        </row>
        <row r="19">
          <cell r="A19" t="str">
            <v>四川省老龄健康发展中心</v>
          </cell>
        </row>
        <row r="20">
          <cell r="A20" t="str">
            <v>四川护理职业学院</v>
          </cell>
        </row>
        <row r="21">
          <cell r="A21" t="str">
            <v>西南医科大学附属口腔医院</v>
          </cell>
        </row>
        <row r="22">
          <cell r="A22" t="str">
            <v>四川省卫生健康委员会人才服务中心</v>
          </cell>
        </row>
        <row r="23">
          <cell r="A23" t="str">
            <v>四川省卫生健康委员会项目管理中心</v>
          </cell>
        </row>
        <row r="24">
          <cell r="A24" t="str">
            <v>四川省药械临床使用监测与评价中心</v>
          </cell>
        </row>
        <row r="25">
          <cell r="A25" t="str">
            <v>四川护理职业学院附属医院</v>
          </cell>
          <cell r="B25">
            <v>0.03</v>
          </cell>
          <cell r="C25">
            <v>0.03</v>
          </cell>
        </row>
        <row r="26">
          <cell r="A26" t="str">
            <v>四川省卫生健康宣传教育中心</v>
          </cell>
        </row>
        <row r="27">
          <cell r="A27" t="str">
            <v>四川省计划生育协会</v>
          </cell>
        </row>
        <row r="28">
          <cell r="A28" t="str">
            <v>四川省卫生健康信息中心</v>
          </cell>
        </row>
        <row r="29">
          <cell r="A29" t="str">
            <v>四川省医学科技教育中心</v>
          </cell>
        </row>
        <row r="30">
          <cell r="A30" t="str">
            <v>四川省医疗保健服务中心</v>
          </cell>
        </row>
        <row r="31">
          <cell r="A31" t="str">
            <v>四川省儿童医院（四川省儿童医学中心）</v>
          </cell>
        </row>
        <row r="32">
          <cell r="A32" t="str">
            <v>四川省公共卫生综合临床中心</v>
          </cell>
        </row>
        <row r="33">
          <cell r="A33" t="str">
            <v>四川省卫生健康发展研究中心</v>
          </cell>
        </row>
        <row r="34">
          <cell r="A34" t="str">
            <v>四川省医学科学院四川省人民医院实验动物研究所</v>
          </cell>
        </row>
        <row r="35">
          <cell r="A35" t="str">
            <v>成都医学院第一附属医院</v>
          </cell>
          <cell r="B35">
            <v>0.02</v>
          </cell>
          <cell r="C35">
            <v>0.02</v>
          </cell>
        </row>
        <row r="36">
          <cell r="A36" t="str">
            <v>川北医学院第二附属医院</v>
          </cell>
        </row>
        <row r="37">
          <cell r="A37" t="str">
            <v>成都铁路卫生学校</v>
          </cell>
        </row>
        <row r="38">
          <cell r="A38" t="str">
            <v>四川省精神医学中心</v>
          </cell>
        </row>
        <row r="39">
          <cell r="A39" t="str">
            <v>成都中医药大学附属生殖妇幼医院</v>
          </cell>
        </row>
        <row r="40">
          <cell r="A40" t="str">
            <v>四川省卫生健康委员会国际交流中心</v>
          </cell>
        </row>
        <row r="41">
          <cell r="A41" t="str">
            <v>成都中医药大学附属医院</v>
          </cell>
          <cell r="B41">
            <v>0.16</v>
          </cell>
          <cell r="C41">
            <v>0.16</v>
          </cell>
        </row>
        <row r="42">
          <cell r="A42" t="str">
            <v>四川省第二中医医院</v>
          </cell>
          <cell r="B42">
            <v>0.1</v>
          </cell>
          <cell r="C42">
            <v>0.1</v>
          </cell>
        </row>
        <row r="43">
          <cell r="A43" t="str">
            <v>科学城卫生健康委</v>
          </cell>
          <cell r="B43">
            <v>0.02</v>
          </cell>
          <cell r="C43">
            <v>0.02</v>
          </cell>
        </row>
        <row r="44">
          <cell r="A44" t="str">
            <v>四川大学华西医院</v>
          </cell>
          <cell r="B44">
            <v>0.29</v>
          </cell>
          <cell r="C44">
            <v>0.29</v>
          </cell>
        </row>
        <row r="45">
          <cell r="A45" t="str">
            <v>四川大学华西第二医院</v>
          </cell>
          <cell r="B45">
            <v>0.06</v>
          </cell>
          <cell r="C45">
            <v>0.06</v>
          </cell>
        </row>
        <row r="46">
          <cell r="A46" t="str">
            <v>四川大学华西口腔医院</v>
          </cell>
          <cell r="B46">
            <v>0.1</v>
          </cell>
          <cell r="C46">
            <v>0.1</v>
          </cell>
        </row>
        <row r="47">
          <cell r="A47" t="str">
            <v>...</v>
          </cell>
        </row>
        <row r="48">
          <cell r="A48" t="str">
            <v>市州小计</v>
          </cell>
          <cell r="B48">
            <v>-12.9</v>
          </cell>
          <cell r="C48">
            <v>1.5</v>
          </cell>
        </row>
        <row r="49">
          <cell r="A49" t="str">
            <v>成都市</v>
          </cell>
          <cell r="B49">
            <v>0.41</v>
          </cell>
          <cell r="C49">
            <v>0.41</v>
          </cell>
        </row>
        <row r="50">
          <cell r="A50" t="str">
            <v>成都市本级</v>
          </cell>
          <cell r="B50">
            <v>0.41</v>
          </cell>
          <cell r="C50">
            <v>0.41</v>
          </cell>
        </row>
        <row r="51">
          <cell r="A51" t="str">
            <v>锦江区</v>
          </cell>
          <cell r="B51">
            <v>0</v>
          </cell>
        </row>
        <row r="52">
          <cell r="A52" t="str">
            <v>青羊区</v>
          </cell>
          <cell r="B52">
            <v>0</v>
          </cell>
        </row>
        <row r="53">
          <cell r="A53" t="str">
            <v>金牛区</v>
          </cell>
        </row>
        <row r="54">
          <cell r="A54" t="str">
            <v>武侯区</v>
          </cell>
        </row>
        <row r="55">
          <cell r="A55" t="str">
            <v>成华区</v>
          </cell>
        </row>
        <row r="56">
          <cell r="A56" t="str">
            <v>高新区</v>
          </cell>
        </row>
        <row r="57">
          <cell r="A57" t="str">
            <v>天府新区</v>
          </cell>
        </row>
        <row r="58">
          <cell r="A58" t="str">
            <v>龙泉驿区</v>
          </cell>
        </row>
        <row r="59">
          <cell r="A59" t="str">
            <v>青白江区</v>
          </cell>
        </row>
        <row r="60">
          <cell r="A60" t="str">
            <v>新都区</v>
          </cell>
        </row>
        <row r="61">
          <cell r="A61" t="str">
            <v>温江区</v>
          </cell>
        </row>
        <row r="62">
          <cell r="A62" t="str">
            <v>金堂县</v>
          </cell>
        </row>
        <row r="63">
          <cell r="A63" t="str">
            <v>双流区</v>
          </cell>
        </row>
        <row r="64">
          <cell r="A64" t="str">
            <v>郫都区</v>
          </cell>
        </row>
        <row r="65">
          <cell r="A65" t="str">
            <v>大邑县</v>
          </cell>
        </row>
        <row r="66">
          <cell r="A66" t="str">
            <v>蒲江县</v>
          </cell>
        </row>
        <row r="67">
          <cell r="A67" t="str">
            <v>新津区</v>
          </cell>
        </row>
        <row r="68">
          <cell r="A68" t="str">
            <v>都江堰市</v>
          </cell>
        </row>
        <row r="69">
          <cell r="A69" t="str">
            <v>简阳市</v>
          </cell>
        </row>
        <row r="70">
          <cell r="A70" t="str">
            <v>彭州市</v>
          </cell>
        </row>
        <row r="71">
          <cell r="A71" t="str">
            <v>邛崃市</v>
          </cell>
        </row>
        <row r="72">
          <cell r="A72" t="str">
            <v>崇州市</v>
          </cell>
          <cell r="B72">
            <v>0</v>
          </cell>
        </row>
        <row r="73">
          <cell r="A73" t="str">
            <v>德阳市</v>
          </cell>
          <cell r="B73">
            <v>0.02</v>
          </cell>
          <cell r="C73">
            <v>0.02</v>
          </cell>
        </row>
        <row r="74">
          <cell r="A74" t="str">
            <v>德阳市本级</v>
          </cell>
          <cell r="B74">
            <v>0.02</v>
          </cell>
          <cell r="C74">
            <v>0.02</v>
          </cell>
        </row>
        <row r="75">
          <cell r="A75" t="str">
            <v>旌阳区</v>
          </cell>
          <cell r="B75">
            <v>0</v>
          </cell>
        </row>
        <row r="76">
          <cell r="A76" t="str">
            <v>罗江区</v>
          </cell>
          <cell r="B76">
            <v>0</v>
          </cell>
        </row>
        <row r="77">
          <cell r="A77" t="str">
            <v>绵阳市</v>
          </cell>
          <cell r="B77">
            <v>0.21</v>
          </cell>
          <cell r="C77">
            <v>0.21</v>
          </cell>
        </row>
        <row r="78">
          <cell r="A78" t="str">
            <v>绵阳市本级</v>
          </cell>
          <cell r="B78">
            <v>0.21</v>
          </cell>
          <cell r="C78">
            <v>0.21</v>
          </cell>
        </row>
        <row r="79">
          <cell r="A79" t="str">
            <v>涪城区</v>
          </cell>
        </row>
        <row r="80">
          <cell r="A80" t="str">
            <v>游仙区</v>
          </cell>
          <cell r="B80">
            <v>0</v>
          </cell>
        </row>
        <row r="81">
          <cell r="A81" t="str">
            <v>安州区</v>
          </cell>
          <cell r="B81">
            <v>0</v>
          </cell>
        </row>
        <row r="82">
          <cell r="A82" t="str">
            <v>自贡市</v>
          </cell>
          <cell r="B82">
            <v>0.02</v>
          </cell>
          <cell r="C82">
            <v>0.02</v>
          </cell>
        </row>
        <row r="83">
          <cell r="A83" t="str">
            <v>自贡市本级</v>
          </cell>
          <cell r="B83">
            <v>0.02</v>
          </cell>
          <cell r="C83">
            <v>0.02</v>
          </cell>
        </row>
        <row r="84">
          <cell r="A84" t="str">
            <v>自流井区</v>
          </cell>
          <cell r="B84">
            <v>0</v>
          </cell>
        </row>
        <row r="85">
          <cell r="A85" t="str">
            <v>贡井区</v>
          </cell>
          <cell r="B85">
            <v>0</v>
          </cell>
        </row>
        <row r="86">
          <cell r="A86" t="str">
            <v>大安区</v>
          </cell>
          <cell r="B86">
            <v>0</v>
          </cell>
        </row>
        <row r="87">
          <cell r="A87" t="str">
            <v>沿滩区</v>
          </cell>
          <cell r="B87">
            <v>0</v>
          </cell>
        </row>
        <row r="88">
          <cell r="A88" t="str">
            <v>攀枝花市</v>
          </cell>
          <cell r="B88">
            <v>0.06</v>
          </cell>
          <cell r="C88">
            <v>0.06</v>
          </cell>
        </row>
        <row r="89">
          <cell r="A89" t="str">
            <v>攀枝花市本级</v>
          </cell>
          <cell r="B89">
            <v>0.06</v>
          </cell>
          <cell r="C89">
            <v>0.06</v>
          </cell>
        </row>
        <row r="90">
          <cell r="A90" t="str">
            <v>东区</v>
          </cell>
          <cell r="B90">
            <v>0</v>
          </cell>
        </row>
        <row r="91">
          <cell r="A91" t="str">
            <v>西区</v>
          </cell>
          <cell r="B91">
            <v>0</v>
          </cell>
        </row>
        <row r="92">
          <cell r="A92" t="str">
            <v>仁和区</v>
          </cell>
          <cell r="B92">
            <v>0</v>
          </cell>
        </row>
        <row r="93">
          <cell r="A93" t="str">
            <v>泸州市</v>
          </cell>
          <cell r="B93">
            <v>0.06</v>
          </cell>
          <cell r="C93">
            <v>0.06</v>
          </cell>
        </row>
        <row r="94">
          <cell r="A94" t="str">
            <v>泸州市本级</v>
          </cell>
          <cell r="B94">
            <v>0.06</v>
          </cell>
          <cell r="C94">
            <v>0.06</v>
          </cell>
        </row>
        <row r="95">
          <cell r="A95" t="str">
            <v>江阳区</v>
          </cell>
          <cell r="B95">
            <v>0</v>
          </cell>
        </row>
        <row r="96">
          <cell r="A96" t="str">
            <v>纳溪区</v>
          </cell>
          <cell r="B96">
            <v>0</v>
          </cell>
        </row>
        <row r="97">
          <cell r="A97" t="str">
            <v>龙马潭区</v>
          </cell>
          <cell r="B97">
            <v>0</v>
          </cell>
        </row>
        <row r="98">
          <cell r="A98" t="str">
            <v>广元市</v>
          </cell>
          <cell r="B98">
            <v>0.07</v>
          </cell>
          <cell r="C98">
            <v>0.07</v>
          </cell>
        </row>
        <row r="99">
          <cell r="A99" t="str">
            <v>广元市本级</v>
          </cell>
          <cell r="B99">
            <v>0.07</v>
          </cell>
          <cell r="C99">
            <v>0.07</v>
          </cell>
        </row>
        <row r="100">
          <cell r="A100" t="str">
            <v>利州区</v>
          </cell>
          <cell r="B100">
            <v>0</v>
          </cell>
        </row>
        <row r="101">
          <cell r="A101" t="str">
            <v>昭化区</v>
          </cell>
          <cell r="B101">
            <v>0</v>
          </cell>
        </row>
        <row r="102">
          <cell r="A102" t="str">
            <v>朝天区</v>
          </cell>
          <cell r="B102">
            <v>0</v>
          </cell>
        </row>
        <row r="103">
          <cell r="A103" t="str">
            <v>遂宁市</v>
          </cell>
          <cell r="B103">
            <v>0.03</v>
          </cell>
          <cell r="C103">
            <v>0.03</v>
          </cell>
        </row>
        <row r="104">
          <cell r="A104" t="str">
            <v>遂宁市本级</v>
          </cell>
          <cell r="B104">
            <v>0.03</v>
          </cell>
          <cell r="C104">
            <v>0.03</v>
          </cell>
        </row>
        <row r="105">
          <cell r="A105" t="str">
            <v>船山区</v>
          </cell>
          <cell r="B105">
            <v>0</v>
          </cell>
        </row>
        <row r="106">
          <cell r="A106" t="str">
            <v>安居区</v>
          </cell>
          <cell r="B106">
            <v>0</v>
          </cell>
        </row>
        <row r="107">
          <cell r="A107" t="str">
            <v>内江市</v>
          </cell>
          <cell r="B107">
            <v>0.06</v>
          </cell>
          <cell r="C107">
            <v>0.06</v>
          </cell>
        </row>
        <row r="108">
          <cell r="A108" t="str">
            <v>内江市本级</v>
          </cell>
          <cell r="B108">
            <v>0.06</v>
          </cell>
          <cell r="C108">
            <v>0.06</v>
          </cell>
        </row>
        <row r="109">
          <cell r="A109" t="str">
            <v>内江市中区</v>
          </cell>
          <cell r="B109">
            <v>0</v>
          </cell>
        </row>
        <row r="110">
          <cell r="A110" t="str">
            <v>东兴区</v>
          </cell>
          <cell r="B110">
            <v>0</v>
          </cell>
        </row>
        <row r="111">
          <cell r="A111" t="str">
            <v>乐山市</v>
          </cell>
          <cell r="B111">
            <v>0.02</v>
          </cell>
          <cell r="C111">
            <v>0.02</v>
          </cell>
        </row>
        <row r="112">
          <cell r="A112" t="str">
            <v>乐山市本级</v>
          </cell>
          <cell r="B112">
            <v>0.02</v>
          </cell>
          <cell r="C112">
            <v>0.02</v>
          </cell>
        </row>
        <row r="113">
          <cell r="A113" t="str">
            <v>乐山市中区</v>
          </cell>
          <cell r="B113">
            <v>0</v>
          </cell>
        </row>
        <row r="114">
          <cell r="A114" t="str">
            <v>沙湾区</v>
          </cell>
          <cell r="B114">
            <v>0</v>
          </cell>
        </row>
        <row r="115">
          <cell r="A115" t="str">
            <v>五通桥区</v>
          </cell>
          <cell r="B115">
            <v>0</v>
          </cell>
        </row>
        <row r="116">
          <cell r="A116" t="str">
            <v>金口河区</v>
          </cell>
          <cell r="B116">
            <v>0</v>
          </cell>
        </row>
        <row r="117">
          <cell r="A117" t="str">
            <v>南充市</v>
          </cell>
          <cell r="B117">
            <v>0.07</v>
          </cell>
          <cell r="C117">
            <v>0.07</v>
          </cell>
        </row>
        <row r="118">
          <cell r="A118" t="str">
            <v>南充市本级</v>
          </cell>
          <cell r="B118">
            <v>0.07</v>
          </cell>
          <cell r="C118">
            <v>0.07</v>
          </cell>
        </row>
        <row r="119">
          <cell r="A119" t="str">
            <v>顺庆区</v>
          </cell>
        </row>
        <row r="120">
          <cell r="A120" t="str">
            <v>高坪区</v>
          </cell>
        </row>
        <row r="121">
          <cell r="A121" t="str">
            <v>嘉陵区</v>
          </cell>
        </row>
        <row r="122">
          <cell r="A122" t="str">
            <v>宜宾市</v>
          </cell>
          <cell r="B122">
            <v>0</v>
          </cell>
          <cell r="C122">
            <v>0</v>
          </cell>
        </row>
        <row r="123">
          <cell r="A123" t="str">
            <v>宜宾市本级</v>
          </cell>
          <cell r="B123">
            <v>0</v>
          </cell>
          <cell r="C123">
            <v>0</v>
          </cell>
        </row>
        <row r="124">
          <cell r="A124" t="str">
            <v>翠屏区</v>
          </cell>
        </row>
        <row r="125">
          <cell r="A125" t="str">
            <v>叙州区</v>
          </cell>
        </row>
        <row r="126">
          <cell r="A126" t="str">
            <v>南溪区</v>
          </cell>
        </row>
        <row r="127">
          <cell r="A127" t="str">
            <v>广安市</v>
          </cell>
          <cell r="B127">
            <v>0.03</v>
          </cell>
          <cell r="C127">
            <v>0.03</v>
          </cell>
        </row>
        <row r="128">
          <cell r="A128" t="str">
            <v>广安市本级</v>
          </cell>
          <cell r="B128">
            <v>0.03</v>
          </cell>
          <cell r="C128">
            <v>0.03</v>
          </cell>
        </row>
        <row r="129">
          <cell r="A129" t="str">
            <v>广安区</v>
          </cell>
        </row>
        <row r="130">
          <cell r="A130" t="str">
            <v>前锋区</v>
          </cell>
        </row>
        <row r="131">
          <cell r="A131" t="str">
            <v>达州市</v>
          </cell>
          <cell r="B131">
            <v>0.07</v>
          </cell>
          <cell r="C131">
            <v>0.07</v>
          </cell>
        </row>
        <row r="132">
          <cell r="A132" t="str">
            <v>达州市本级</v>
          </cell>
          <cell r="B132">
            <v>0.07</v>
          </cell>
          <cell r="C132">
            <v>0.07</v>
          </cell>
        </row>
        <row r="133">
          <cell r="A133" t="str">
            <v>通川区</v>
          </cell>
        </row>
        <row r="134">
          <cell r="A134" t="str">
            <v>达川区</v>
          </cell>
        </row>
        <row r="135">
          <cell r="A135" t="str">
            <v>巴中市</v>
          </cell>
          <cell r="B135">
            <v>0.16</v>
          </cell>
          <cell r="C135">
            <v>0.16</v>
          </cell>
        </row>
        <row r="136">
          <cell r="A136" t="str">
            <v>巴中市本级</v>
          </cell>
          <cell r="B136">
            <v>0.16</v>
          </cell>
          <cell r="C136">
            <v>0.16</v>
          </cell>
        </row>
        <row r="137">
          <cell r="A137" t="str">
            <v>巴州区</v>
          </cell>
        </row>
        <row r="138">
          <cell r="A138" t="str">
            <v>恩阳区</v>
          </cell>
        </row>
        <row r="139">
          <cell r="A139" t="str">
            <v>雅安市</v>
          </cell>
          <cell r="B139">
            <v>-11.99</v>
          </cell>
          <cell r="C139">
            <v>0.01</v>
          </cell>
        </row>
        <row r="140">
          <cell r="A140" t="str">
            <v>雅安市本级</v>
          </cell>
          <cell r="B140">
            <v>-11.99</v>
          </cell>
          <cell r="C140">
            <v>0.01</v>
          </cell>
        </row>
        <row r="141">
          <cell r="A141" t="str">
            <v>雨城区</v>
          </cell>
        </row>
        <row r="142">
          <cell r="A142" t="str">
            <v>名山区</v>
          </cell>
        </row>
        <row r="143">
          <cell r="A143" t="str">
            <v>眉山市</v>
          </cell>
          <cell r="B143">
            <v>-2.37</v>
          </cell>
          <cell r="C143">
            <v>0.03</v>
          </cell>
        </row>
        <row r="144">
          <cell r="A144" t="str">
            <v>眉山市本级</v>
          </cell>
          <cell r="B144">
            <v>-2.37</v>
          </cell>
          <cell r="C144">
            <v>0.03</v>
          </cell>
        </row>
        <row r="145">
          <cell r="A145" t="str">
            <v>东坡区</v>
          </cell>
        </row>
        <row r="146">
          <cell r="A146" t="str">
            <v>彭山区</v>
          </cell>
        </row>
        <row r="147">
          <cell r="A147" t="str">
            <v>资阳市</v>
          </cell>
          <cell r="B147">
            <v>0.16</v>
          </cell>
          <cell r="C147">
            <v>0.16</v>
          </cell>
        </row>
        <row r="148">
          <cell r="A148" t="str">
            <v>资阳市本级</v>
          </cell>
          <cell r="B148">
            <v>0.16</v>
          </cell>
          <cell r="C148">
            <v>0.16</v>
          </cell>
        </row>
        <row r="149">
          <cell r="A149" t="str">
            <v>雁江区</v>
          </cell>
        </row>
        <row r="150">
          <cell r="A150" t="str">
            <v>阿坝州</v>
          </cell>
        </row>
        <row r="151">
          <cell r="A151" t="str">
            <v>阿坝州本级</v>
          </cell>
        </row>
        <row r="152">
          <cell r="A152" t="str">
            <v>汶川县</v>
          </cell>
        </row>
        <row r="153">
          <cell r="A153" t="str">
            <v>理县</v>
          </cell>
        </row>
        <row r="154">
          <cell r="A154" t="str">
            <v>茂县</v>
          </cell>
        </row>
        <row r="155">
          <cell r="A155" t="str">
            <v>松潘县</v>
          </cell>
        </row>
        <row r="156">
          <cell r="A156" t="str">
            <v>九寨沟县</v>
          </cell>
        </row>
        <row r="157">
          <cell r="A157" t="str">
            <v>金川县</v>
          </cell>
        </row>
        <row r="158">
          <cell r="A158" t="str">
            <v>小金县</v>
          </cell>
        </row>
        <row r="159">
          <cell r="A159" t="str">
            <v>黑水县</v>
          </cell>
        </row>
        <row r="160">
          <cell r="A160" t="str">
            <v>马尔康市</v>
          </cell>
        </row>
        <row r="161">
          <cell r="A161" t="str">
            <v>壤塘县</v>
          </cell>
        </row>
        <row r="162">
          <cell r="A162" t="str">
            <v>阿坝县</v>
          </cell>
        </row>
        <row r="163">
          <cell r="A163" t="str">
            <v>若尔盖县</v>
          </cell>
        </row>
        <row r="164">
          <cell r="A164" t="str">
            <v>红原县</v>
          </cell>
        </row>
        <row r="165">
          <cell r="A165" t="str">
            <v>甘孜州</v>
          </cell>
          <cell r="B165">
            <v>0.01</v>
          </cell>
          <cell r="C165">
            <v>0.01</v>
          </cell>
        </row>
        <row r="166">
          <cell r="A166" t="str">
            <v>甘孜州本级</v>
          </cell>
          <cell r="B166">
            <v>0.01</v>
          </cell>
          <cell r="C166">
            <v>0.01</v>
          </cell>
        </row>
        <row r="167">
          <cell r="A167" t="str">
            <v>康定市</v>
          </cell>
          <cell r="B167">
            <v>0</v>
          </cell>
        </row>
        <row r="168">
          <cell r="A168" t="str">
            <v>泸定县</v>
          </cell>
          <cell r="B168">
            <v>0</v>
          </cell>
        </row>
        <row r="169">
          <cell r="A169" t="str">
            <v>丹巴县</v>
          </cell>
          <cell r="B169">
            <v>0</v>
          </cell>
        </row>
        <row r="170">
          <cell r="A170" t="str">
            <v>九龙县</v>
          </cell>
          <cell r="B170">
            <v>0</v>
          </cell>
        </row>
        <row r="171">
          <cell r="A171" t="str">
            <v>雅江县</v>
          </cell>
          <cell r="B171">
            <v>0</v>
          </cell>
        </row>
        <row r="172">
          <cell r="A172" t="str">
            <v>道孚县</v>
          </cell>
          <cell r="B172">
            <v>0</v>
          </cell>
        </row>
        <row r="173">
          <cell r="A173" t="str">
            <v>炉霍县</v>
          </cell>
          <cell r="B173">
            <v>0</v>
          </cell>
        </row>
        <row r="174">
          <cell r="A174" t="str">
            <v>甘孜县</v>
          </cell>
          <cell r="B174">
            <v>0</v>
          </cell>
        </row>
        <row r="175">
          <cell r="A175" t="str">
            <v>新龙县</v>
          </cell>
          <cell r="B175">
            <v>0</v>
          </cell>
        </row>
        <row r="176">
          <cell r="A176" t="str">
            <v>德格县</v>
          </cell>
          <cell r="B176">
            <v>0</v>
          </cell>
        </row>
        <row r="177">
          <cell r="A177" t="str">
            <v>白玉县</v>
          </cell>
          <cell r="B177">
            <v>0</v>
          </cell>
        </row>
        <row r="178">
          <cell r="A178" t="str">
            <v>石渠县</v>
          </cell>
          <cell r="B178">
            <v>0</v>
          </cell>
        </row>
        <row r="179">
          <cell r="A179" t="str">
            <v>色达县</v>
          </cell>
          <cell r="B179">
            <v>0</v>
          </cell>
        </row>
        <row r="180">
          <cell r="A180" t="str">
            <v>理塘县</v>
          </cell>
          <cell r="B180">
            <v>0</v>
          </cell>
        </row>
        <row r="181">
          <cell r="A181" t="str">
            <v>巴塘县</v>
          </cell>
          <cell r="B181">
            <v>0</v>
          </cell>
        </row>
        <row r="182">
          <cell r="A182" t="str">
            <v>乡城县</v>
          </cell>
          <cell r="B182">
            <v>0</v>
          </cell>
        </row>
        <row r="183">
          <cell r="A183" t="str">
            <v>稻城县</v>
          </cell>
          <cell r="B183">
            <v>0</v>
          </cell>
        </row>
        <row r="184">
          <cell r="A184" t="str">
            <v>得荣县</v>
          </cell>
          <cell r="B184">
            <v>0</v>
          </cell>
        </row>
        <row r="185">
          <cell r="A185" t="str">
            <v>凉山州</v>
          </cell>
          <cell r="B185">
            <v>0</v>
          </cell>
        </row>
        <row r="186">
          <cell r="A186" t="str">
            <v>凉山州本级</v>
          </cell>
          <cell r="B186">
            <v>0</v>
          </cell>
        </row>
        <row r="187">
          <cell r="A187" t="str">
            <v>西昌市</v>
          </cell>
          <cell r="B187">
            <v>0</v>
          </cell>
        </row>
        <row r="188">
          <cell r="A188" t="str">
            <v>木里县</v>
          </cell>
          <cell r="B188">
            <v>0</v>
          </cell>
        </row>
        <row r="189">
          <cell r="A189" t="str">
            <v>盐源县</v>
          </cell>
          <cell r="B189">
            <v>0</v>
          </cell>
        </row>
        <row r="190">
          <cell r="A190" t="str">
            <v>德昌县</v>
          </cell>
          <cell r="B190">
            <v>0</v>
          </cell>
        </row>
        <row r="191">
          <cell r="A191" t="str">
            <v>会理县</v>
          </cell>
          <cell r="B191">
            <v>0</v>
          </cell>
        </row>
        <row r="192">
          <cell r="A192" t="str">
            <v>会东县</v>
          </cell>
          <cell r="B192">
            <v>0</v>
          </cell>
        </row>
        <row r="193">
          <cell r="A193" t="str">
            <v>宁南县</v>
          </cell>
          <cell r="B193">
            <v>0</v>
          </cell>
        </row>
        <row r="194">
          <cell r="A194" t="str">
            <v>普格县</v>
          </cell>
          <cell r="B194">
            <v>0</v>
          </cell>
        </row>
        <row r="195">
          <cell r="A195" t="str">
            <v>布拖县</v>
          </cell>
          <cell r="B195">
            <v>0</v>
          </cell>
        </row>
        <row r="196">
          <cell r="A196" t="str">
            <v>金阳县</v>
          </cell>
          <cell r="B196">
            <v>0</v>
          </cell>
        </row>
        <row r="197">
          <cell r="A197" t="str">
            <v>昭觉县</v>
          </cell>
          <cell r="B197">
            <v>0</v>
          </cell>
        </row>
        <row r="198">
          <cell r="A198" t="str">
            <v>喜德县</v>
          </cell>
          <cell r="B198">
            <v>0</v>
          </cell>
        </row>
        <row r="199">
          <cell r="A199" t="str">
            <v>冕宁县</v>
          </cell>
          <cell r="B199">
            <v>0</v>
          </cell>
        </row>
        <row r="200">
          <cell r="A200" t="str">
            <v>越西县</v>
          </cell>
          <cell r="B200">
            <v>0</v>
          </cell>
        </row>
        <row r="201">
          <cell r="A201" t="str">
            <v>甘洛县</v>
          </cell>
          <cell r="B201">
            <v>0</v>
          </cell>
        </row>
        <row r="202">
          <cell r="A202" t="str">
            <v>美姑县</v>
          </cell>
          <cell r="B202">
            <v>0</v>
          </cell>
        </row>
        <row r="203">
          <cell r="A203" t="str">
            <v>雷波县</v>
          </cell>
          <cell r="B203">
            <v>0</v>
          </cell>
        </row>
        <row r="204">
          <cell r="A204" t="str">
            <v>扩权县小计</v>
          </cell>
          <cell r="B204">
            <v>2.4</v>
          </cell>
        </row>
        <row r="205">
          <cell r="A205" t="str">
            <v>什邡市</v>
          </cell>
          <cell r="B205">
            <v>0</v>
          </cell>
        </row>
        <row r="206">
          <cell r="A206" t="str">
            <v>绵竹市</v>
          </cell>
          <cell r="B206">
            <v>0</v>
          </cell>
        </row>
        <row r="207">
          <cell r="A207" t="str">
            <v>广汉市</v>
          </cell>
        </row>
        <row r="208">
          <cell r="A208" t="str">
            <v>中江县</v>
          </cell>
        </row>
        <row r="209">
          <cell r="A209" t="str">
            <v>江油市</v>
          </cell>
        </row>
        <row r="210">
          <cell r="A210" t="str">
            <v>三台县</v>
          </cell>
          <cell r="B210">
            <v>0</v>
          </cell>
        </row>
        <row r="211">
          <cell r="A211" t="str">
            <v>盐亭县</v>
          </cell>
          <cell r="B211">
            <v>0</v>
          </cell>
        </row>
        <row r="212">
          <cell r="A212" t="str">
            <v>梓潼县</v>
          </cell>
          <cell r="B212">
            <v>0</v>
          </cell>
        </row>
        <row r="213">
          <cell r="A213" t="str">
            <v>平武县</v>
          </cell>
          <cell r="B213">
            <v>0</v>
          </cell>
        </row>
        <row r="214">
          <cell r="A214" t="str">
            <v>北川县</v>
          </cell>
          <cell r="B214">
            <v>0</v>
          </cell>
        </row>
        <row r="215">
          <cell r="A215" t="str">
            <v>富顺县</v>
          </cell>
          <cell r="B215">
            <v>0</v>
          </cell>
        </row>
        <row r="216">
          <cell r="A216" t="str">
            <v>荣县</v>
          </cell>
          <cell r="B216">
            <v>0</v>
          </cell>
        </row>
        <row r="217">
          <cell r="A217" t="str">
            <v>盐边县</v>
          </cell>
          <cell r="B217">
            <v>0</v>
          </cell>
        </row>
        <row r="218">
          <cell r="A218" t="str">
            <v>米易县</v>
          </cell>
          <cell r="B218">
            <v>0</v>
          </cell>
        </row>
        <row r="219">
          <cell r="A219" t="str">
            <v>泸县</v>
          </cell>
          <cell r="B219">
            <v>0</v>
          </cell>
        </row>
        <row r="220">
          <cell r="A220" t="str">
            <v>合江县</v>
          </cell>
          <cell r="B220">
            <v>0</v>
          </cell>
        </row>
        <row r="221">
          <cell r="A221" t="str">
            <v>叙永县</v>
          </cell>
          <cell r="B221">
            <v>0</v>
          </cell>
        </row>
        <row r="222">
          <cell r="A222" t="str">
            <v>古蔺县</v>
          </cell>
          <cell r="B222">
            <v>0</v>
          </cell>
        </row>
        <row r="223">
          <cell r="A223" t="str">
            <v>苍溪县</v>
          </cell>
          <cell r="B223">
            <v>0</v>
          </cell>
        </row>
        <row r="224">
          <cell r="A224" t="str">
            <v>剑阁县</v>
          </cell>
          <cell r="B224">
            <v>0</v>
          </cell>
        </row>
        <row r="225">
          <cell r="A225" t="str">
            <v>旺苍县</v>
          </cell>
          <cell r="B225">
            <v>0</v>
          </cell>
        </row>
        <row r="226">
          <cell r="A226" t="str">
            <v>青川县</v>
          </cell>
          <cell r="B226">
            <v>0</v>
          </cell>
        </row>
        <row r="227">
          <cell r="A227" t="str">
            <v>射洪市</v>
          </cell>
          <cell r="B227">
            <v>0</v>
          </cell>
        </row>
        <row r="228">
          <cell r="A228" t="str">
            <v>蓬溪县</v>
          </cell>
          <cell r="B228">
            <v>0</v>
          </cell>
        </row>
        <row r="229">
          <cell r="A229" t="str">
            <v>大英县</v>
          </cell>
          <cell r="B229">
            <v>0</v>
          </cell>
        </row>
        <row r="230">
          <cell r="A230" t="str">
            <v>威远县</v>
          </cell>
          <cell r="B230">
            <v>0</v>
          </cell>
        </row>
        <row r="231">
          <cell r="A231" t="str">
            <v>资中县</v>
          </cell>
          <cell r="B231">
            <v>0</v>
          </cell>
        </row>
        <row r="232">
          <cell r="A232" t="str">
            <v>隆昌市</v>
          </cell>
          <cell r="B232">
            <v>0</v>
          </cell>
        </row>
        <row r="233">
          <cell r="A233" t="str">
            <v>峨眉山市</v>
          </cell>
          <cell r="B233">
            <v>2.4</v>
          </cell>
        </row>
        <row r="234">
          <cell r="A234" t="str">
            <v>夹江县</v>
          </cell>
          <cell r="B234">
            <v>0</v>
          </cell>
        </row>
        <row r="235">
          <cell r="A235" t="str">
            <v>犍为县</v>
          </cell>
          <cell r="B235">
            <v>0</v>
          </cell>
        </row>
        <row r="236">
          <cell r="A236" t="str">
            <v>井研县</v>
          </cell>
          <cell r="B236">
            <v>0</v>
          </cell>
        </row>
        <row r="237">
          <cell r="A237" t="str">
            <v>沐川县</v>
          </cell>
          <cell r="B237">
            <v>0</v>
          </cell>
        </row>
        <row r="238">
          <cell r="A238" t="str">
            <v>峨边县</v>
          </cell>
          <cell r="B238">
            <v>0</v>
          </cell>
        </row>
        <row r="239">
          <cell r="A239" t="str">
            <v>马边县</v>
          </cell>
          <cell r="B239">
            <v>0</v>
          </cell>
        </row>
        <row r="240">
          <cell r="A240" t="str">
            <v>南部县</v>
          </cell>
          <cell r="B240">
            <v>0</v>
          </cell>
        </row>
        <row r="241">
          <cell r="A241" t="str">
            <v>仪陇县</v>
          </cell>
          <cell r="B241">
            <v>0</v>
          </cell>
        </row>
        <row r="242">
          <cell r="A242" t="str">
            <v>阆中市</v>
          </cell>
          <cell r="B242">
            <v>0</v>
          </cell>
        </row>
        <row r="243">
          <cell r="A243" t="str">
            <v>西充县</v>
          </cell>
          <cell r="B243">
            <v>0</v>
          </cell>
        </row>
        <row r="244">
          <cell r="A244" t="str">
            <v>蓬安县</v>
          </cell>
          <cell r="B244">
            <v>0</v>
          </cell>
        </row>
        <row r="245">
          <cell r="A245" t="str">
            <v>营山县</v>
          </cell>
          <cell r="B245">
            <v>0</v>
          </cell>
        </row>
        <row r="246">
          <cell r="A246" t="str">
            <v>江安县</v>
          </cell>
          <cell r="B246">
            <v>0</v>
          </cell>
        </row>
        <row r="247">
          <cell r="A247" t="str">
            <v>长宁县</v>
          </cell>
          <cell r="B247">
            <v>0</v>
          </cell>
        </row>
        <row r="248">
          <cell r="A248" t="str">
            <v>高县</v>
          </cell>
          <cell r="B248">
            <v>0</v>
          </cell>
        </row>
        <row r="249">
          <cell r="A249" t="str">
            <v>兴文县</v>
          </cell>
          <cell r="B249">
            <v>0</v>
          </cell>
        </row>
        <row r="250">
          <cell r="A250" t="str">
            <v>珙县</v>
          </cell>
          <cell r="B250">
            <v>0</v>
          </cell>
        </row>
        <row r="251">
          <cell r="A251" t="str">
            <v>筠连县</v>
          </cell>
          <cell r="B251">
            <v>0</v>
          </cell>
        </row>
        <row r="252">
          <cell r="A252" t="str">
            <v>屏山县</v>
          </cell>
          <cell r="B252">
            <v>0</v>
          </cell>
        </row>
        <row r="253">
          <cell r="A253" t="str">
            <v>岳池县</v>
          </cell>
          <cell r="B253">
            <v>0</v>
          </cell>
        </row>
        <row r="254">
          <cell r="A254" t="str">
            <v>华蓥市</v>
          </cell>
          <cell r="B254">
            <v>0</v>
          </cell>
        </row>
        <row r="255">
          <cell r="A255" t="str">
            <v>邻水县</v>
          </cell>
          <cell r="B255">
            <v>0</v>
          </cell>
        </row>
        <row r="256">
          <cell r="A256" t="str">
            <v>武胜县</v>
          </cell>
          <cell r="B256">
            <v>0</v>
          </cell>
        </row>
        <row r="257">
          <cell r="A257" t="str">
            <v>大竹县</v>
          </cell>
          <cell r="B257">
            <v>0</v>
          </cell>
        </row>
        <row r="258">
          <cell r="A258" t="str">
            <v>渠县</v>
          </cell>
          <cell r="B258">
            <v>0</v>
          </cell>
        </row>
        <row r="259">
          <cell r="A259" t="str">
            <v>宣汉县</v>
          </cell>
          <cell r="B259">
            <v>0</v>
          </cell>
        </row>
        <row r="260">
          <cell r="A260" t="str">
            <v>万源市</v>
          </cell>
          <cell r="B260">
            <v>0</v>
          </cell>
        </row>
        <row r="261">
          <cell r="A261" t="str">
            <v>开江县</v>
          </cell>
          <cell r="B261">
            <v>0</v>
          </cell>
        </row>
        <row r="262">
          <cell r="A262" t="str">
            <v>平昌县</v>
          </cell>
          <cell r="B262">
            <v>0</v>
          </cell>
        </row>
        <row r="263">
          <cell r="A263" t="str">
            <v>南江县</v>
          </cell>
          <cell r="B263">
            <v>0</v>
          </cell>
        </row>
        <row r="264">
          <cell r="A264" t="str">
            <v>通江县</v>
          </cell>
          <cell r="B264">
            <v>0</v>
          </cell>
        </row>
        <row r="265">
          <cell r="A265" t="str">
            <v>芦山县</v>
          </cell>
          <cell r="B265">
            <v>0</v>
          </cell>
        </row>
        <row r="266">
          <cell r="A266" t="str">
            <v>天全县</v>
          </cell>
          <cell r="B266">
            <v>0</v>
          </cell>
        </row>
        <row r="267">
          <cell r="A267" t="str">
            <v>荥经县</v>
          </cell>
          <cell r="B267">
            <v>0</v>
          </cell>
        </row>
        <row r="268">
          <cell r="A268" t="str">
            <v>宝兴县</v>
          </cell>
        </row>
        <row r="269">
          <cell r="A269" t="str">
            <v>汉源县</v>
          </cell>
          <cell r="B269">
            <v>0</v>
          </cell>
        </row>
        <row r="270">
          <cell r="A270" t="str">
            <v>石棉县</v>
          </cell>
          <cell r="B270">
            <v>0</v>
          </cell>
        </row>
        <row r="271">
          <cell r="A271" t="str">
            <v>仁寿县</v>
          </cell>
          <cell r="B271">
            <v>0</v>
          </cell>
        </row>
        <row r="272">
          <cell r="A272" t="str">
            <v>洪雅县</v>
          </cell>
          <cell r="B272">
            <v>0</v>
          </cell>
        </row>
        <row r="273">
          <cell r="A273" t="str">
            <v>丹棱县</v>
          </cell>
          <cell r="B273">
            <v>0</v>
          </cell>
        </row>
        <row r="274">
          <cell r="A274" t="str">
            <v>青神县</v>
          </cell>
          <cell r="B274">
            <v>0</v>
          </cell>
        </row>
        <row r="275">
          <cell r="A275" t="str">
            <v>安岳县</v>
          </cell>
          <cell r="B275">
            <v>0</v>
          </cell>
        </row>
        <row r="276">
          <cell r="A276" t="str">
            <v>乐至县</v>
          </cell>
          <cell r="B2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showZeros="0" tabSelected="1" view="pageBreakPreview" zoomScaleNormal="100" zoomScaleSheetLayoutView="100" workbookViewId="0">
      <selection activeCell="P10" sqref="P10"/>
    </sheetView>
  </sheetViews>
  <sheetFormatPr defaultColWidth="9" defaultRowHeight="12"/>
  <cols>
    <col min="1" max="1" width="28.125" style="55" customWidth="true"/>
    <col min="2" max="2" width="12.875" style="55" customWidth="true"/>
    <col min="3" max="3" width="11.5" style="55" customWidth="true"/>
    <col min="4" max="4" width="9" style="55" customWidth="true"/>
    <col min="5" max="5" width="8.875" style="55" customWidth="true"/>
    <col min="6" max="6" width="12.125" style="55" customWidth="true"/>
    <col min="7" max="7" width="14.25" style="55" customWidth="true"/>
    <col min="8" max="8" width="11.25" style="55" customWidth="true"/>
    <col min="9" max="9" width="9" style="55"/>
    <col min="10" max="10" width="9.875" style="55" customWidth="true"/>
    <col min="11" max="16384" width="9" style="55"/>
  </cols>
  <sheetData>
    <row r="1" ht="27" customHeight="true" spans="1:1">
      <c r="A1" s="56" t="s">
        <v>0</v>
      </c>
    </row>
    <row r="2" ht="26" customHeight="true" spans="1:12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20" customHeight="true" spans="12:12">
      <c r="L3" s="55" t="s">
        <v>2</v>
      </c>
    </row>
    <row r="4" ht="20" customHeight="true" spans="1:12">
      <c r="A4" s="58" t="s">
        <v>3</v>
      </c>
      <c r="B4" s="59" t="s">
        <v>4</v>
      </c>
      <c r="C4" s="59"/>
      <c r="D4" s="59"/>
      <c r="E4" s="59"/>
      <c r="F4" s="59"/>
      <c r="G4" s="59"/>
      <c r="H4" s="59"/>
      <c r="I4" s="59"/>
      <c r="J4" s="61" t="s">
        <v>5</v>
      </c>
      <c r="K4" s="60" t="s">
        <v>6</v>
      </c>
      <c r="L4" s="60"/>
    </row>
    <row r="5" s="53" customFormat="true" ht="20" customHeight="true" spans="1:12">
      <c r="A5" s="58"/>
      <c r="B5" s="60" t="s">
        <v>7</v>
      </c>
      <c r="C5" s="60" t="s">
        <v>8</v>
      </c>
      <c r="D5" s="60"/>
      <c r="E5" s="60" t="s">
        <v>9</v>
      </c>
      <c r="F5" s="60"/>
      <c r="G5" s="60" t="s">
        <v>10</v>
      </c>
      <c r="H5" s="72" t="s">
        <v>11</v>
      </c>
      <c r="I5" s="61"/>
      <c r="J5" s="61"/>
      <c r="K5" s="74"/>
      <c r="L5" s="60"/>
    </row>
    <row r="6" s="53" customFormat="true" ht="54" customHeight="true" spans="1:12">
      <c r="A6" s="58"/>
      <c r="B6" s="61" t="s">
        <v>12</v>
      </c>
      <c r="C6" s="60" t="s">
        <v>13</v>
      </c>
      <c r="D6" s="60" t="s">
        <v>14</v>
      </c>
      <c r="E6" s="61" t="s">
        <v>15</v>
      </c>
      <c r="F6" s="61" t="s">
        <v>16</v>
      </c>
      <c r="G6" s="61" t="s">
        <v>17</v>
      </c>
      <c r="H6" s="73"/>
      <c r="I6" s="60" t="s">
        <v>18</v>
      </c>
      <c r="J6" s="61"/>
      <c r="K6" s="73"/>
      <c r="L6" s="60" t="s">
        <v>18</v>
      </c>
    </row>
    <row r="7" s="54" customFormat="true" ht="26" customHeight="true" spans="1:12">
      <c r="A7" s="62" t="s">
        <v>11</v>
      </c>
      <c r="B7" s="62">
        <v>1283</v>
      </c>
      <c r="C7" s="62">
        <v>38783</v>
      </c>
      <c r="D7" s="62">
        <v>907</v>
      </c>
      <c r="E7" s="62">
        <v>3279</v>
      </c>
      <c r="F7" s="62">
        <v>2261</v>
      </c>
      <c r="G7" s="62">
        <v>792</v>
      </c>
      <c r="H7" s="62">
        <v>47305</v>
      </c>
      <c r="I7" s="62">
        <v>65</v>
      </c>
      <c r="J7" s="62">
        <v>44671</v>
      </c>
      <c r="K7" s="62">
        <v>2634</v>
      </c>
      <c r="L7" s="62">
        <v>65</v>
      </c>
    </row>
    <row r="8" s="54" customFormat="true" ht="26" customHeight="true" spans="1:12">
      <c r="A8" s="62" t="s">
        <v>19</v>
      </c>
      <c r="B8" s="62">
        <v>1283</v>
      </c>
      <c r="C8" s="62">
        <v>14020.44</v>
      </c>
      <c r="D8" s="62">
        <v>68</v>
      </c>
      <c r="E8" s="62">
        <v>1088.6</v>
      </c>
      <c r="F8" s="62">
        <v>306.61</v>
      </c>
      <c r="G8" s="62">
        <v>211.2</v>
      </c>
      <c r="H8" s="62">
        <v>16977.85</v>
      </c>
      <c r="I8" s="62">
        <v>23.44</v>
      </c>
      <c r="J8" s="62">
        <v>15711.57</v>
      </c>
      <c r="K8" s="62">
        <v>1266.28</v>
      </c>
      <c r="L8" s="62">
        <v>23.44</v>
      </c>
    </row>
    <row r="9" ht="26" customHeight="true" spans="1:12">
      <c r="A9" s="63" t="s">
        <v>20</v>
      </c>
      <c r="B9" s="64"/>
      <c r="C9" s="64">
        <v>1986.16</v>
      </c>
      <c r="D9" s="64">
        <v>0</v>
      </c>
      <c r="E9" s="64">
        <v>169.97</v>
      </c>
      <c r="F9" s="64">
        <v>68.77</v>
      </c>
      <c r="G9" s="64">
        <v>36</v>
      </c>
      <c r="H9" s="64">
        <v>2260.9</v>
      </c>
      <c r="I9" s="64">
        <v>-0.07</v>
      </c>
      <c r="J9" s="64">
        <v>2142.74</v>
      </c>
      <c r="K9" s="75">
        <v>118.16</v>
      </c>
      <c r="L9" s="75">
        <v>-0.07</v>
      </c>
    </row>
    <row r="10" ht="26" customHeight="true" spans="1:12">
      <c r="A10" s="63" t="s">
        <v>21</v>
      </c>
      <c r="B10" s="64"/>
      <c r="C10" s="64">
        <v>471</v>
      </c>
      <c r="D10" s="64">
        <v>0</v>
      </c>
      <c r="E10" s="64">
        <v>116.5</v>
      </c>
      <c r="F10" s="64">
        <v>0</v>
      </c>
      <c r="G10" s="64">
        <v>7.2</v>
      </c>
      <c r="H10" s="64">
        <v>594.7</v>
      </c>
      <c r="I10" s="64">
        <v>1</v>
      </c>
      <c r="J10" s="64">
        <v>566.79</v>
      </c>
      <c r="K10" s="75">
        <v>27.91</v>
      </c>
      <c r="L10" s="75">
        <v>1</v>
      </c>
    </row>
    <row r="11" ht="26" customHeight="true" spans="1:12">
      <c r="A11" s="63" t="s">
        <v>22</v>
      </c>
      <c r="B11" s="64"/>
      <c r="C11" s="64">
        <v>0</v>
      </c>
      <c r="D11" s="64">
        <v>10</v>
      </c>
      <c r="E11" s="64">
        <v>0</v>
      </c>
      <c r="F11" s="64">
        <v>0</v>
      </c>
      <c r="G11" s="64">
        <v>7.2</v>
      </c>
      <c r="H11" s="64">
        <v>17.2</v>
      </c>
      <c r="I11" s="64">
        <v>0</v>
      </c>
      <c r="J11" s="64">
        <v>12.84</v>
      </c>
      <c r="K11" s="75">
        <v>4.36</v>
      </c>
      <c r="L11" s="75">
        <v>0</v>
      </c>
    </row>
    <row r="12" ht="26" customHeight="true" spans="1:12">
      <c r="A12" s="63" t="s">
        <v>23</v>
      </c>
      <c r="B12" s="64"/>
      <c r="C12" s="64">
        <v>1293.11</v>
      </c>
      <c r="D12" s="64">
        <v>0</v>
      </c>
      <c r="E12" s="64">
        <v>94.8</v>
      </c>
      <c r="F12" s="64">
        <v>34</v>
      </c>
      <c r="G12" s="64">
        <v>40.8</v>
      </c>
      <c r="H12" s="64">
        <v>1462.71</v>
      </c>
      <c r="I12" s="64">
        <v>-0.39</v>
      </c>
      <c r="J12" s="64">
        <v>1383.18</v>
      </c>
      <c r="K12" s="75">
        <v>79.53</v>
      </c>
      <c r="L12" s="75">
        <v>-0.39</v>
      </c>
    </row>
    <row r="13" ht="26" customHeight="true" spans="1:12">
      <c r="A13" s="63" t="s">
        <v>24</v>
      </c>
      <c r="B13" s="64"/>
      <c r="C13" s="64">
        <v>1157.23</v>
      </c>
      <c r="D13" s="64">
        <v>0</v>
      </c>
      <c r="E13" s="64">
        <v>33</v>
      </c>
      <c r="F13" s="64">
        <v>3</v>
      </c>
      <c r="G13" s="64">
        <v>43.2</v>
      </c>
      <c r="H13" s="64">
        <v>1236.43</v>
      </c>
      <c r="I13" s="64">
        <v>5.23</v>
      </c>
      <c r="J13" s="64">
        <v>1181.19</v>
      </c>
      <c r="K13" s="75">
        <v>55.24</v>
      </c>
      <c r="L13" s="75">
        <v>5.23</v>
      </c>
    </row>
    <row r="14" ht="26" customHeight="true" spans="1:12">
      <c r="A14" s="65" t="s">
        <v>25</v>
      </c>
      <c r="B14" s="64"/>
      <c r="C14" s="64">
        <v>168.43</v>
      </c>
      <c r="D14" s="64">
        <v>0</v>
      </c>
      <c r="E14" s="64">
        <v>54</v>
      </c>
      <c r="F14" s="64">
        <v>57.78</v>
      </c>
      <c r="G14" s="64"/>
      <c r="H14" s="64">
        <v>280.21</v>
      </c>
      <c r="I14" s="64">
        <v>0.43</v>
      </c>
      <c r="J14" s="64">
        <v>217.71</v>
      </c>
      <c r="K14" s="75">
        <v>62.5</v>
      </c>
      <c r="L14" s="75">
        <v>0.43</v>
      </c>
    </row>
    <row r="15" ht="26" customHeight="true" spans="1:12">
      <c r="A15" s="63" t="s">
        <v>26</v>
      </c>
      <c r="B15" s="64"/>
      <c r="C15" s="64">
        <v>189.75</v>
      </c>
      <c r="D15" s="64">
        <v>0</v>
      </c>
      <c r="E15" s="64">
        <v>0</v>
      </c>
      <c r="F15" s="64">
        <v>0</v>
      </c>
      <c r="G15" s="64"/>
      <c r="H15" s="64">
        <v>189.75</v>
      </c>
      <c r="I15" s="64">
        <v>0.75</v>
      </c>
      <c r="J15" s="64">
        <v>186</v>
      </c>
      <c r="K15" s="75">
        <v>3.75</v>
      </c>
      <c r="L15" s="75">
        <v>0.75</v>
      </c>
    </row>
    <row r="16" ht="26" customHeight="true" spans="1:12">
      <c r="A16" s="63" t="s">
        <v>27</v>
      </c>
      <c r="B16" s="64"/>
      <c r="C16" s="64">
        <v>0</v>
      </c>
      <c r="D16" s="64">
        <v>20</v>
      </c>
      <c r="E16" s="64">
        <v>0</v>
      </c>
      <c r="F16" s="64">
        <v>0</v>
      </c>
      <c r="G16" s="64">
        <v>9.6</v>
      </c>
      <c r="H16" s="64">
        <v>29.6</v>
      </c>
      <c r="I16" s="64">
        <v>0</v>
      </c>
      <c r="J16" s="64">
        <v>23.12</v>
      </c>
      <c r="K16" s="75">
        <v>6.48</v>
      </c>
      <c r="L16" s="75">
        <v>0</v>
      </c>
    </row>
    <row r="17" ht="26" customHeight="true" spans="1:12">
      <c r="A17" s="63" t="s">
        <v>28</v>
      </c>
      <c r="B17" s="64"/>
      <c r="C17" s="64">
        <v>829.01</v>
      </c>
      <c r="D17" s="64">
        <v>0</v>
      </c>
      <c r="E17" s="64">
        <v>3</v>
      </c>
      <c r="F17" s="64">
        <v>13</v>
      </c>
      <c r="G17" s="64">
        <v>12</v>
      </c>
      <c r="H17" s="64">
        <v>857.01</v>
      </c>
      <c r="I17" s="64">
        <v>0.51</v>
      </c>
      <c r="J17" s="64">
        <v>842.4</v>
      </c>
      <c r="K17" s="75">
        <v>14.61</v>
      </c>
      <c r="L17" s="75">
        <v>0.51</v>
      </c>
    </row>
    <row r="18" ht="26" customHeight="true" spans="1:12">
      <c r="A18" s="63" t="s">
        <v>29</v>
      </c>
      <c r="B18" s="64"/>
      <c r="C18" s="64"/>
      <c r="D18" s="64"/>
      <c r="E18" s="64">
        <v>64</v>
      </c>
      <c r="F18" s="64">
        <v>0</v>
      </c>
      <c r="G18" s="64"/>
      <c r="H18" s="64">
        <v>64</v>
      </c>
      <c r="I18" s="64">
        <v>0</v>
      </c>
      <c r="J18" s="64">
        <v>0</v>
      </c>
      <c r="K18" s="75">
        <v>64</v>
      </c>
      <c r="L18" s="75">
        <v>0</v>
      </c>
    </row>
    <row r="19" ht="26" customHeight="true" spans="1:12">
      <c r="A19" s="63" t="s">
        <v>30</v>
      </c>
      <c r="B19" s="64"/>
      <c r="C19" s="64">
        <v>96</v>
      </c>
      <c r="D19" s="64">
        <v>0</v>
      </c>
      <c r="E19" s="64">
        <v>30</v>
      </c>
      <c r="F19" s="64">
        <v>0</v>
      </c>
      <c r="G19" s="64"/>
      <c r="H19" s="64">
        <v>126</v>
      </c>
      <c r="I19" s="64">
        <v>0</v>
      </c>
      <c r="J19" s="64">
        <v>114</v>
      </c>
      <c r="K19" s="75">
        <v>12</v>
      </c>
      <c r="L19" s="75">
        <v>0</v>
      </c>
    </row>
    <row r="20" ht="26" customHeight="true" spans="1:12">
      <c r="A20" s="63" t="s">
        <v>31</v>
      </c>
      <c r="B20" s="64"/>
      <c r="C20" s="64">
        <v>615</v>
      </c>
      <c r="D20" s="64">
        <v>0</v>
      </c>
      <c r="E20" s="64">
        <v>0</v>
      </c>
      <c r="F20" s="64">
        <v>0</v>
      </c>
      <c r="G20" s="64">
        <v>4.8</v>
      </c>
      <c r="H20" s="64">
        <v>619.8</v>
      </c>
      <c r="I20" s="64">
        <v>0</v>
      </c>
      <c r="J20" s="64">
        <v>601.56</v>
      </c>
      <c r="K20" s="75">
        <v>18.24</v>
      </c>
      <c r="L20" s="75">
        <v>0</v>
      </c>
    </row>
    <row r="21" ht="26" customHeight="true" spans="1:12">
      <c r="A21" s="63" t="s">
        <v>32</v>
      </c>
      <c r="B21" s="64"/>
      <c r="C21" s="64">
        <v>333</v>
      </c>
      <c r="D21" s="64">
        <v>38</v>
      </c>
      <c r="E21" s="64">
        <v>0</v>
      </c>
      <c r="F21" s="64">
        <v>0</v>
      </c>
      <c r="G21" s="64"/>
      <c r="H21" s="64">
        <v>371</v>
      </c>
      <c r="I21" s="64">
        <v>0</v>
      </c>
      <c r="J21" s="64">
        <v>347</v>
      </c>
      <c r="K21" s="75">
        <v>24</v>
      </c>
      <c r="L21" s="75">
        <v>0</v>
      </c>
    </row>
    <row r="22" ht="26" customHeight="true" spans="1:12">
      <c r="A22" s="63" t="s">
        <v>33</v>
      </c>
      <c r="B22" s="64"/>
      <c r="C22" s="64">
        <v>339</v>
      </c>
      <c r="D22" s="64">
        <v>0</v>
      </c>
      <c r="E22" s="64">
        <v>0</v>
      </c>
      <c r="F22" s="64">
        <v>0</v>
      </c>
      <c r="G22" s="64">
        <v>7.2</v>
      </c>
      <c r="H22" s="64">
        <v>346.2</v>
      </c>
      <c r="I22" s="64">
        <v>0</v>
      </c>
      <c r="J22" s="64">
        <v>231.84</v>
      </c>
      <c r="K22" s="75">
        <v>114.36</v>
      </c>
      <c r="L22" s="75">
        <v>0</v>
      </c>
    </row>
    <row r="23" ht="26" customHeight="true" spans="1:12">
      <c r="A23" s="63" t="s">
        <v>34</v>
      </c>
      <c r="B23" s="64"/>
      <c r="C23" s="64">
        <v>861</v>
      </c>
      <c r="D23" s="64">
        <v>0</v>
      </c>
      <c r="E23" s="64">
        <v>0</v>
      </c>
      <c r="F23" s="64">
        <v>0</v>
      </c>
      <c r="G23" s="64"/>
      <c r="H23" s="64">
        <v>861</v>
      </c>
      <c r="I23" s="64">
        <v>0</v>
      </c>
      <c r="J23" s="64">
        <v>816</v>
      </c>
      <c r="K23" s="75">
        <v>45</v>
      </c>
      <c r="L23" s="75">
        <v>0</v>
      </c>
    </row>
    <row r="24" ht="26" customHeight="true" spans="1:12">
      <c r="A24" s="63" t="s">
        <v>35</v>
      </c>
      <c r="B24" s="64"/>
      <c r="C24" s="64">
        <v>3221.55</v>
      </c>
      <c r="D24" s="64">
        <v>0</v>
      </c>
      <c r="E24" s="64">
        <v>94.5</v>
      </c>
      <c r="F24" s="64">
        <v>59.77</v>
      </c>
      <c r="G24" s="64">
        <v>24</v>
      </c>
      <c r="H24" s="64">
        <v>3399.82</v>
      </c>
      <c r="I24" s="64">
        <v>15.05</v>
      </c>
      <c r="J24" s="64">
        <v>3287.84</v>
      </c>
      <c r="K24" s="75">
        <v>111.98</v>
      </c>
      <c r="L24" s="75">
        <v>15.05</v>
      </c>
    </row>
    <row r="25" ht="26" customHeight="true" spans="1:12">
      <c r="A25" s="63" t="s">
        <v>36</v>
      </c>
      <c r="B25" s="64"/>
      <c r="C25" s="64">
        <v>802.29</v>
      </c>
      <c r="D25" s="64">
        <v>0</v>
      </c>
      <c r="E25" s="64">
        <v>305.5</v>
      </c>
      <c r="F25" s="64">
        <v>33.39</v>
      </c>
      <c r="G25" s="64">
        <v>4.8</v>
      </c>
      <c r="H25" s="64">
        <v>1145.98</v>
      </c>
      <c r="I25" s="64">
        <v>2.29</v>
      </c>
      <c r="J25" s="64">
        <v>1000.16</v>
      </c>
      <c r="K25" s="75">
        <v>145.82</v>
      </c>
      <c r="L25" s="75">
        <v>2.29</v>
      </c>
    </row>
    <row r="26" ht="26" customHeight="true" spans="1:12">
      <c r="A26" s="63" t="s">
        <v>37</v>
      </c>
      <c r="B26" s="64"/>
      <c r="C26" s="64">
        <v>693.21</v>
      </c>
      <c r="D26" s="64">
        <v>0</v>
      </c>
      <c r="E26" s="64">
        <v>0</v>
      </c>
      <c r="F26" s="64">
        <v>0</v>
      </c>
      <c r="G26" s="64">
        <v>4.8</v>
      </c>
      <c r="H26" s="64">
        <v>698.01</v>
      </c>
      <c r="I26" s="64">
        <v>3.21</v>
      </c>
      <c r="J26" s="64">
        <v>682.56</v>
      </c>
      <c r="K26" s="75">
        <v>15.45</v>
      </c>
      <c r="L26" s="75">
        <v>3.21</v>
      </c>
    </row>
    <row r="27" ht="26" customHeight="true" spans="1:12">
      <c r="A27" s="63" t="s">
        <v>38</v>
      </c>
      <c r="B27" s="64"/>
      <c r="C27" s="64"/>
      <c r="D27" s="64"/>
      <c r="E27" s="64">
        <v>123.33</v>
      </c>
      <c r="F27" s="64">
        <v>0</v>
      </c>
      <c r="G27" s="64"/>
      <c r="H27" s="64">
        <v>123.33</v>
      </c>
      <c r="I27" s="64">
        <v>-1.27</v>
      </c>
      <c r="J27" s="64">
        <v>112.32</v>
      </c>
      <c r="K27" s="75">
        <v>11.01</v>
      </c>
      <c r="L27" s="75">
        <v>-1.27</v>
      </c>
    </row>
    <row r="28" ht="26" customHeight="true" spans="1:12">
      <c r="A28" s="63" t="s">
        <v>39</v>
      </c>
      <c r="B28" s="64"/>
      <c r="C28" s="64">
        <v>964.7</v>
      </c>
      <c r="D28" s="64">
        <v>0</v>
      </c>
      <c r="E28" s="64">
        <v>0</v>
      </c>
      <c r="F28" s="64">
        <v>0</v>
      </c>
      <c r="G28" s="64"/>
      <c r="H28" s="64">
        <v>964.7</v>
      </c>
      <c r="I28" s="64">
        <v>1.7</v>
      </c>
      <c r="J28" s="64">
        <v>966</v>
      </c>
      <c r="K28" s="75">
        <v>-1.3</v>
      </c>
      <c r="L28" s="75">
        <v>1.7</v>
      </c>
    </row>
    <row r="29" ht="26" customHeight="true" spans="1:12">
      <c r="A29" s="63" t="s">
        <v>40</v>
      </c>
      <c r="B29" s="64">
        <v>386.75</v>
      </c>
      <c r="C29" s="64"/>
      <c r="D29" s="64"/>
      <c r="E29" s="64">
        <v>0</v>
      </c>
      <c r="F29" s="64">
        <v>0</v>
      </c>
      <c r="G29" s="64"/>
      <c r="H29" s="64">
        <v>386.75</v>
      </c>
      <c r="I29" s="64">
        <v>-1.25</v>
      </c>
      <c r="J29" s="64">
        <v>288</v>
      </c>
      <c r="K29" s="75">
        <v>98.75</v>
      </c>
      <c r="L29" s="75">
        <v>-1.25</v>
      </c>
    </row>
    <row r="30" ht="26" customHeight="true" spans="1:12">
      <c r="A30" s="63" t="s">
        <v>41</v>
      </c>
      <c r="B30" s="64">
        <v>237.15</v>
      </c>
      <c r="C30" s="64"/>
      <c r="D30" s="64"/>
      <c r="E30" s="64">
        <v>0</v>
      </c>
      <c r="F30" s="64">
        <v>0</v>
      </c>
      <c r="G30" s="64"/>
      <c r="H30" s="64">
        <v>237.15</v>
      </c>
      <c r="I30" s="64">
        <v>-1.25</v>
      </c>
      <c r="J30" s="64">
        <v>172</v>
      </c>
      <c r="K30" s="75">
        <v>65.15</v>
      </c>
      <c r="L30" s="75">
        <v>-1.25</v>
      </c>
    </row>
    <row r="31" ht="26" customHeight="true" spans="1:12">
      <c r="A31" s="63" t="s">
        <v>42</v>
      </c>
      <c r="B31" s="64">
        <v>389.15</v>
      </c>
      <c r="C31" s="64"/>
      <c r="D31" s="64"/>
      <c r="E31" s="64">
        <v>0</v>
      </c>
      <c r="F31" s="64">
        <v>36.9</v>
      </c>
      <c r="G31" s="64"/>
      <c r="H31" s="64">
        <v>426.05</v>
      </c>
      <c r="I31" s="64">
        <v>-1.25</v>
      </c>
      <c r="J31" s="64">
        <v>323.2</v>
      </c>
      <c r="K31" s="75">
        <v>102.85</v>
      </c>
      <c r="L31" s="75">
        <v>-1.25</v>
      </c>
    </row>
    <row r="32" ht="26" customHeight="true" spans="1:12">
      <c r="A32" s="63" t="s">
        <v>43</v>
      </c>
      <c r="B32" s="64">
        <v>269.95</v>
      </c>
      <c r="C32" s="64"/>
      <c r="D32" s="64"/>
      <c r="E32" s="64">
        <v>0</v>
      </c>
      <c r="F32" s="64">
        <v>0</v>
      </c>
      <c r="G32" s="64"/>
      <c r="H32" s="64">
        <v>269.95</v>
      </c>
      <c r="I32" s="64">
        <v>-1.25</v>
      </c>
      <c r="J32" s="64">
        <v>204</v>
      </c>
      <c r="K32" s="75">
        <v>65.95</v>
      </c>
      <c r="L32" s="75">
        <v>-1.25</v>
      </c>
    </row>
    <row r="33" ht="26" customHeight="true" spans="1:12">
      <c r="A33" s="63" t="s">
        <v>44</v>
      </c>
      <c r="B33" s="64"/>
      <c r="C33" s="64"/>
      <c r="D33" s="64"/>
      <c r="E33" s="64">
        <v>0</v>
      </c>
      <c r="F33" s="64">
        <v>0</v>
      </c>
      <c r="G33" s="64">
        <v>9.6</v>
      </c>
      <c r="H33" s="64">
        <v>9.6</v>
      </c>
      <c r="I33" s="64">
        <v>0</v>
      </c>
      <c r="J33" s="64">
        <v>9.12</v>
      </c>
      <c r="K33" s="75">
        <v>0.48</v>
      </c>
      <c r="L33" s="75">
        <v>0</v>
      </c>
    </row>
    <row r="34" s="54" customFormat="true" ht="26" customHeight="true" spans="1:12">
      <c r="A34" s="66" t="s">
        <v>45</v>
      </c>
      <c r="B34" s="62">
        <v>0</v>
      </c>
      <c r="C34" s="62">
        <v>24762.56</v>
      </c>
      <c r="D34" s="62">
        <v>789</v>
      </c>
      <c r="E34" s="62">
        <v>2190.4</v>
      </c>
      <c r="F34" s="62">
        <v>1954.39</v>
      </c>
      <c r="G34" s="62">
        <v>544.8</v>
      </c>
      <c r="H34" s="62">
        <v>30241.15</v>
      </c>
      <c r="I34" s="62">
        <v>41.56</v>
      </c>
      <c r="J34" s="62">
        <v>28893.23</v>
      </c>
      <c r="K34" s="62">
        <v>1347.92</v>
      </c>
      <c r="L34" s="62">
        <v>41.56</v>
      </c>
    </row>
    <row r="35" ht="26" customHeight="true" spans="1:12">
      <c r="A35" s="67" t="s">
        <v>46</v>
      </c>
      <c r="B35" s="64"/>
      <c r="C35" s="64">
        <v>6806.4</v>
      </c>
      <c r="D35" s="64">
        <v>126.4</v>
      </c>
      <c r="E35" s="64">
        <v>328.05</v>
      </c>
      <c r="F35" s="64">
        <v>205.72</v>
      </c>
      <c r="G35" s="64">
        <v>177.6</v>
      </c>
      <c r="H35" s="64">
        <v>7644.17</v>
      </c>
      <c r="I35" s="64">
        <v>20.88</v>
      </c>
      <c r="J35" s="64">
        <v>7405.76</v>
      </c>
      <c r="K35" s="75">
        <v>238.41</v>
      </c>
      <c r="L35" s="75">
        <v>20.88</v>
      </c>
    </row>
    <row r="36" ht="26" customHeight="true" spans="1:12">
      <c r="A36" s="67" t="s">
        <v>47</v>
      </c>
      <c r="B36" s="64"/>
      <c r="C36" s="64">
        <v>761.49</v>
      </c>
      <c r="D36" s="64">
        <v>12</v>
      </c>
      <c r="E36" s="64">
        <v>124.35</v>
      </c>
      <c r="F36" s="64">
        <v>41.63</v>
      </c>
      <c r="G36" s="64">
        <v>19.2</v>
      </c>
      <c r="H36" s="64">
        <v>958.67</v>
      </c>
      <c r="I36" s="64">
        <v>2.13</v>
      </c>
      <c r="J36" s="64">
        <v>932.76</v>
      </c>
      <c r="K36" s="75">
        <v>25.91</v>
      </c>
      <c r="L36" s="75">
        <v>2.13</v>
      </c>
    </row>
    <row r="37" ht="26" customHeight="true" spans="1:12">
      <c r="A37" s="67" t="s">
        <v>48</v>
      </c>
      <c r="B37" s="68"/>
      <c r="C37" s="64">
        <v>3335.83</v>
      </c>
      <c r="D37" s="64">
        <v>39.4</v>
      </c>
      <c r="E37" s="68">
        <v>480.25</v>
      </c>
      <c r="F37" s="68">
        <v>127.44</v>
      </c>
      <c r="G37" s="68">
        <v>64.8</v>
      </c>
      <c r="H37" s="64">
        <v>4047.72</v>
      </c>
      <c r="I37" s="64">
        <v>4.48</v>
      </c>
      <c r="J37" s="64">
        <v>3847.2</v>
      </c>
      <c r="K37" s="75">
        <v>200.52</v>
      </c>
      <c r="L37" s="75">
        <v>4.48</v>
      </c>
    </row>
    <row r="38" ht="26" customHeight="true" spans="1:12">
      <c r="A38" s="67" t="s">
        <v>49</v>
      </c>
      <c r="B38" s="68"/>
      <c r="C38" s="64">
        <v>2125.49</v>
      </c>
      <c r="D38" s="64">
        <v>85.4</v>
      </c>
      <c r="E38" s="68">
        <v>73.65</v>
      </c>
      <c r="F38" s="68">
        <v>62.82</v>
      </c>
      <c r="G38" s="68">
        <v>14.4</v>
      </c>
      <c r="H38" s="64">
        <v>2361.76</v>
      </c>
      <c r="I38" s="64">
        <v>5.48</v>
      </c>
      <c r="J38" s="64">
        <v>2262.45</v>
      </c>
      <c r="K38" s="75">
        <v>99.31</v>
      </c>
      <c r="L38" s="75">
        <v>5.48</v>
      </c>
    </row>
    <row r="39" ht="26" customHeight="true" spans="1:12">
      <c r="A39" s="67" t="s">
        <v>50</v>
      </c>
      <c r="B39" s="68"/>
      <c r="C39" s="64">
        <v>1330.93</v>
      </c>
      <c r="D39" s="64">
        <v>41.4</v>
      </c>
      <c r="E39" s="68">
        <v>29.25</v>
      </c>
      <c r="F39" s="68">
        <v>9.58</v>
      </c>
      <c r="G39" s="68">
        <v>26.4</v>
      </c>
      <c r="H39" s="64">
        <v>1437.56</v>
      </c>
      <c r="I39" s="64">
        <v>3.44</v>
      </c>
      <c r="J39" s="64">
        <v>1445.62</v>
      </c>
      <c r="K39" s="75">
        <v>-8.06</v>
      </c>
      <c r="L39" s="75">
        <v>3.44</v>
      </c>
    </row>
    <row r="40" ht="26" customHeight="true" spans="1:12">
      <c r="A40" s="67" t="s">
        <v>51</v>
      </c>
      <c r="B40" s="68"/>
      <c r="C40" s="64">
        <v>525</v>
      </c>
      <c r="D40" s="64">
        <v>12</v>
      </c>
      <c r="E40" s="68">
        <v>87.75</v>
      </c>
      <c r="F40" s="68">
        <v>83.59</v>
      </c>
      <c r="G40" s="68">
        <v>19.2</v>
      </c>
      <c r="H40" s="64">
        <v>727.54</v>
      </c>
      <c r="I40" s="64">
        <v>-0.52</v>
      </c>
      <c r="J40" s="64">
        <v>648.6</v>
      </c>
      <c r="K40" s="75">
        <v>78.94</v>
      </c>
      <c r="L40" s="75">
        <v>-0.52</v>
      </c>
    </row>
    <row r="41" ht="26" customHeight="true" spans="1:12">
      <c r="A41" s="67" t="s">
        <v>52</v>
      </c>
      <c r="B41" s="68"/>
      <c r="C41" s="64">
        <v>1454.43</v>
      </c>
      <c r="D41" s="64">
        <v>220.2</v>
      </c>
      <c r="E41" s="68">
        <v>95.25</v>
      </c>
      <c r="F41" s="68">
        <v>135.06</v>
      </c>
      <c r="G41" s="68">
        <v>26.4</v>
      </c>
      <c r="H41" s="64">
        <v>1931.34</v>
      </c>
      <c r="I41" s="64">
        <v>3.58</v>
      </c>
      <c r="J41" s="64">
        <v>1817.71</v>
      </c>
      <c r="K41" s="75">
        <v>113.63</v>
      </c>
      <c r="L41" s="75">
        <v>3.58</v>
      </c>
    </row>
    <row r="42" ht="26" customHeight="true" spans="1:12">
      <c r="A42" s="67" t="s">
        <v>53</v>
      </c>
      <c r="B42" s="68"/>
      <c r="C42" s="64">
        <v>1122.1</v>
      </c>
      <c r="D42" s="64">
        <v>0</v>
      </c>
      <c r="E42" s="68">
        <v>32.25</v>
      </c>
      <c r="F42" s="68">
        <v>92.36</v>
      </c>
      <c r="G42" s="68">
        <v>12</v>
      </c>
      <c r="H42" s="64">
        <v>1258.71</v>
      </c>
      <c r="I42" s="64">
        <v>1.99</v>
      </c>
      <c r="J42" s="64">
        <v>1109.44</v>
      </c>
      <c r="K42" s="75">
        <v>149.27</v>
      </c>
      <c r="L42" s="75">
        <v>1.99</v>
      </c>
    </row>
    <row r="43" ht="26" customHeight="true" spans="1:12">
      <c r="A43" s="67" t="s">
        <v>54</v>
      </c>
      <c r="B43" s="68"/>
      <c r="C43" s="64">
        <v>902.37</v>
      </c>
      <c r="D43" s="64">
        <v>36</v>
      </c>
      <c r="E43" s="68">
        <v>65.25</v>
      </c>
      <c r="F43" s="68">
        <v>84.6</v>
      </c>
      <c r="G43" s="68">
        <v>19.2</v>
      </c>
      <c r="H43" s="64">
        <v>1107.42</v>
      </c>
      <c r="I43" s="64">
        <v>1.38</v>
      </c>
      <c r="J43" s="64">
        <v>991.53</v>
      </c>
      <c r="K43" s="75">
        <v>115.89</v>
      </c>
      <c r="L43" s="75">
        <v>1.38</v>
      </c>
    </row>
    <row r="44" ht="26" customHeight="true" spans="1:12">
      <c r="A44" s="67" t="s">
        <v>55</v>
      </c>
      <c r="B44" s="68"/>
      <c r="C44" s="64">
        <v>1139.41</v>
      </c>
      <c r="D44" s="64">
        <v>28</v>
      </c>
      <c r="E44" s="68">
        <v>79.75</v>
      </c>
      <c r="F44" s="68">
        <v>42.99</v>
      </c>
      <c r="G44" s="68">
        <v>2.4</v>
      </c>
      <c r="H44" s="64">
        <v>1292.55</v>
      </c>
      <c r="I44" s="64">
        <v>1.73</v>
      </c>
      <c r="J44" s="64">
        <v>1231.54</v>
      </c>
      <c r="K44" s="75">
        <v>61.01</v>
      </c>
      <c r="L44" s="75">
        <v>1.73</v>
      </c>
    </row>
    <row r="45" ht="26" customHeight="true" spans="1:12">
      <c r="A45" s="67" t="s">
        <v>56</v>
      </c>
      <c r="B45" s="68"/>
      <c r="C45" s="64">
        <v>571.98</v>
      </c>
      <c r="D45" s="64">
        <v>7.4</v>
      </c>
      <c r="E45" s="68">
        <v>82.35</v>
      </c>
      <c r="F45" s="68">
        <v>128.38</v>
      </c>
      <c r="G45" s="68">
        <v>24</v>
      </c>
      <c r="H45" s="64">
        <v>814.11</v>
      </c>
      <c r="I45" s="64">
        <v>0.85</v>
      </c>
      <c r="J45" s="64">
        <v>777.69</v>
      </c>
      <c r="K45" s="75">
        <v>36.42</v>
      </c>
      <c r="L45" s="75">
        <v>0.85</v>
      </c>
    </row>
    <row r="46" ht="26" customHeight="true" spans="1:12">
      <c r="A46" s="67" t="s">
        <v>57</v>
      </c>
      <c r="B46" s="68"/>
      <c r="C46" s="64">
        <v>1290.27</v>
      </c>
      <c r="D46" s="64">
        <v>46</v>
      </c>
      <c r="E46" s="68">
        <v>80.25</v>
      </c>
      <c r="F46" s="68">
        <v>133.21</v>
      </c>
      <c r="G46" s="68">
        <v>40.8</v>
      </c>
      <c r="H46" s="64">
        <v>1590.53</v>
      </c>
      <c r="I46" s="64">
        <v>-2.36</v>
      </c>
      <c r="J46" s="64">
        <v>1628.73</v>
      </c>
      <c r="K46" s="75">
        <v>-38.2</v>
      </c>
      <c r="L46" s="75">
        <v>-2.36</v>
      </c>
    </row>
    <row r="47" ht="26" customHeight="true" spans="1:12">
      <c r="A47" s="67" t="s">
        <v>58</v>
      </c>
      <c r="B47" s="68"/>
      <c r="C47" s="64">
        <v>451.78</v>
      </c>
      <c r="D47" s="64">
        <v>0</v>
      </c>
      <c r="E47" s="68">
        <v>96.25</v>
      </c>
      <c r="F47" s="68">
        <v>102.73</v>
      </c>
      <c r="G47" s="68">
        <v>12</v>
      </c>
      <c r="H47" s="64">
        <v>662.76</v>
      </c>
      <c r="I47" s="64">
        <v>2.03</v>
      </c>
      <c r="J47" s="64">
        <v>633.22</v>
      </c>
      <c r="K47" s="75">
        <v>29.54</v>
      </c>
      <c r="L47" s="75">
        <v>2.03</v>
      </c>
    </row>
    <row r="48" ht="26" customHeight="true" spans="1:12">
      <c r="A48" s="67" t="s">
        <v>59</v>
      </c>
      <c r="B48" s="68"/>
      <c r="C48" s="64">
        <v>924</v>
      </c>
      <c r="D48" s="64">
        <v>63.4</v>
      </c>
      <c r="E48" s="68">
        <v>89.25</v>
      </c>
      <c r="F48" s="68">
        <v>87.96</v>
      </c>
      <c r="G48" s="68">
        <v>26.4</v>
      </c>
      <c r="H48" s="64">
        <v>1191.01</v>
      </c>
      <c r="I48" s="64">
        <v>1.65</v>
      </c>
      <c r="J48" s="64">
        <v>1110.32</v>
      </c>
      <c r="K48" s="75">
        <v>80.69</v>
      </c>
      <c r="L48" s="75">
        <v>1.65</v>
      </c>
    </row>
    <row r="49" ht="26" customHeight="true" spans="1:12">
      <c r="A49" s="67" t="s">
        <v>60</v>
      </c>
      <c r="B49" s="68"/>
      <c r="C49" s="64">
        <v>342.72</v>
      </c>
      <c r="D49" s="64">
        <v>0</v>
      </c>
      <c r="E49" s="68">
        <v>39.25</v>
      </c>
      <c r="F49" s="68">
        <v>186.13</v>
      </c>
      <c r="G49" s="68">
        <v>4.8</v>
      </c>
      <c r="H49" s="64">
        <v>572.9</v>
      </c>
      <c r="I49" s="64">
        <v>-4.26</v>
      </c>
      <c r="J49" s="64">
        <v>559.92</v>
      </c>
      <c r="K49" s="75">
        <v>12.98</v>
      </c>
      <c r="L49" s="75">
        <v>-4.26</v>
      </c>
    </row>
    <row r="50" ht="26" customHeight="true" spans="1:12">
      <c r="A50" s="67" t="s">
        <v>61</v>
      </c>
      <c r="B50" s="68"/>
      <c r="C50" s="64">
        <v>492</v>
      </c>
      <c r="D50" s="64">
        <v>20</v>
      </c>
      <c r="E50" s="68">
        <v>40.75</v>
      </c>
      <c r="F50" s="68">
        <v>23.53</v>
      </c>
      <c r="G50" s="68">
        <v>21.6</v>
      </c>
      <c r="H50" s="64">
        <v>597.88</v>
      </c>
      <c r="I50" s="64">
        <v>-0.1</v>
      </c>
      <c r="J50" s="64">
        <v>596.83</v>
      </c>
      <c r="K50" s="75">
        <v>1.05</v>
      </c>
      <c r="L50" s="75">
        <v>-0.1</v>
      </c>
    </row>
    <row r="51" ht="26" customHeight="true" spans="1:12">
      <c r="A51" s="67" t="s">
        <v>62</v>
      </c>
      <c r="B51" s="68"/>
      <c r="C51" s="64">
        <v>387.26</v>
      </c>
      <c r="D51" s="64">
        <v>0</v>
      </c>
      <c r="E51" s="68">
        <v>121.75</v>
      </c>
      <c r="F51" s="68">
        <v>116.49</v>
      </c>
      <c r="G51" s="68">
        <v>12</v>
      </c>
      <c r="H51" s="64">
        <v>637.5</v>
      </c>
      <c r="I51" s="64">
        <v>-1.2</v>
      </c>
      <c r="J51" s="64">
        <v>542.93</v>
      </c>
      <c r="K51" s="75">
        <v>94.57</v>
      </c>
      <c r="L51" s="75">
        <v>-1.2</v>
      </c>
    </row>
    <row r="52" ht="26" customHeight="true" spans="1:12">
      <c r="A52" s="67" t="s">
        <v>63</v>
      </c>
      <c r="B52" s="68"/>
      <c r="C52" s="64">
        <v>0</v>
      </c>
      <c r="D52" s="64">
        <v>10</v>
      </c>
      <c r="E52" s="68">
        <v>48.25</v>
      </c>
      <c r="F52" s="68">
        <v>23.06</v>
      </c>
      <c r="G52" s="68">
        <v>12</v>
      </c>
      <c r="H52" s="64">
        <v>93.31</v>
      </c>
      <c r="I52" s="64">
        <v>-0.09</v>
      </c>
      <c r="J52" s="64">
        <v>74.85</v>
      </c>
      <c r="K52" s="75">
        <v>18.46</v>
      </c>
      <c r="L52" s="75">
        <v>-0.09</v>
      </c>
    </row>
    <row r="53" ht="26" customHeight="true" spans="1:12">
      <c r="A53" s="67" t="s">
        <v>64</v>
      </c>
      <c r="B53" s="68"/>
      <c r="C53" s="64">
        <v>12</v>
      </c>
      <c r="D53" s="64">
        <v>18</v>
      </c>
      <c r="E53" s="68">
        <v>26</v>
      </c>
      <c r="F53" s="68">
        <v>46.98</v>
      </c>
      <c r="G53" s="68">
        <v>0</v>
      </c>
      <c r="H53" s="64">
        <v>102.98</v>
      </c>
      <c r="I53" s="64">
        <v>-0.52</v>
      </c>
      <c r="J53" s="64">
        <v>88.58</v>
      </c>
      <c r="K53" s="75">
        <v>14.4</v>
      </c>
      <c r="L53" s="75">
        <v>-0.52</v>
      </c>
    </row>
    <row r="54" ht="26" customHeight="true" spans="1:12">
      <c r="A54" s="67" t="s">
        <v>65</v>
      </c>
      <c r="B54" s="68"/>
      <c r="C54" s="64">
        <v>333</v>
      </c>
      <c r="D54" s="64">
        <v>17.4</v>
      </c>
      <c r="E54" s="68">
        <v>54.5</v>
      </c>
      <c r="F54" s="68">
        <v>103.69</v>
      </c>
      <c r="G54" s="68">
        <v>4.8</v>
      </c>
      <c r="H54" s="64">
        <v>513.39</v>
      </c>
      <c r="I54" s="64">
        <v>-0.61</v>
      </c>
      <c r="J54" s="64">
        <v>515.9</v>
      </c>
      <c r="K54" s="75">
        <v>-2.51</v>
      </c>
      <c r="L54" s="75">
        <v>-0.61</v>
      </c>
    </row>
    <row r="55" ht="26" customHeight="true" spans="1:12">
      <c r="A55" s="67" t="s">
        <v>66</v>
      </c>
      <c r="B55" s="68"/>
      <c r="C55" s="64">
        <v>454.1</v>
      </c>
      <c r="D55" s="64">
        <v>6</v>
      </c>
      <c r="E55" s="68">
        <v>116</v>
      </c>
      <c r="F55" s="68">
        <v>116.44</v>
      </c>
      <c r="G55" s="68">
        <v>4.8</v>
      </c>
      <c r="H55" s="64">
        <v>697.34</v>
      </c>
      <c r="I55" s="64">
        <v>1.6</v>
      </c>
      <c r="J55" s="64">
        <v>671.65</v>
      </c>
      <c r="K55" s="75">
        <v>25.69</v>
      </c>
      <c r="L55" s="75">
        <v>1.6</v>
      </c>
    </row>
    <row r="56" s="54" customFormat="true" ht="26" customHeight="true" spans="1:12">
      <c r="A56" s="69" t="s">
        <v>67</v>
      </c>
      <c r="B56" s="70"/>
      <c r="C56" s="62">
        <v>0</v>
      </c>
      <c r="D56" s="62">
        <v>50</v>
      </c>
      <c r="E56" s="70">
        <v>0</v>
      </c>
      <c r="F56" s="70">
        <v>0</v>
      </c>
      <c r="G56" s="70">
        <v>36</v>
      </c>
      <c r="H56" s="62">
        <v>86</v>
      </c>
      <c r="I56" s="62">
        <v>0</v>
      </c>
      <c r="J56" s="62">
        <v>66.2</v>
      </c>
      <c r="K56" s="76">
        <v>19.8</v>
      </c>
      <c r="L56" s="76">
        <v>0</v>
      </c>
    </row>
    <row r="57" ht="26" customHeight="true" spans="1:12">
      <c r="A57" s="71" t="s">
        <v>68</v>
      </c>
      <c r="B57" s="68"/>
      <c r="C57" s="64"/>
      <c r="D57" s="64"/>
      <c r="E57" s="68">
        <v>0</v>
      </c>
      <c r="F57" s="68">
        <v>0</v>
      </c>
      <c r="G57" s="68">
        <v>4.8</v>
      </c>
      <c r="H57" s="64">
        <v>4.8</v>
      </c>
      <c r="I57" s="64">
        <v>0</v>
      </c>
      <c r="J57" s="64">
        <v>4.56</v>
      </c>
      <c r="K57" s="75">
        <v>0.24</v>
      </c>
      <c r="L57" s="75">
        <v>0</v>
      </c>
    </row>
    <row r="58" ht="26" customHeight="true" spans="1:12">
      <c r="A58" s="71" t="s">
        <v>69</v>
      </c>
      <c r="B58" s="68"/>
      <c r="C58" s="64"/>
      <c r="D58" s="64"/>
      <c r="E58" s="68">
        <v>0</v>
      </c>
      <c r="F58" s="68">
        <v>0</v>
      </c>
      <c r="G58" s="68">
        <v>2.4</v>
      </c>
      <c r="H58" s="64">
        <v>2.4</v>
      </c>
      <c r="I58" s="64">
        <v>0</v>
      </c>
      <c r="J58" s="64">
        <v>2.28</v>
      </c>
      <c r="K58" s="75">
        <v>0.12</v>
      </c>
      <c r="L58" s="75">
        <v>0</v>
      </c>
    </row>
    <row r="59" ht="26" customHeight="true" spans="1:12">
      <c r="A59" s="71" t="s">
        <v>70</v>
      </c>
      <c r="B59" s="68"/>
      <c r="C59" s="64"/>
      <c r="D59" s="64"/>
      <c r="E59" s="68">
        <v>0</v>
      </c>
      <c r="F59" s="68">
        <v>0</v>
      </c>
      <c r="G59" s="68">
        <v>4.8</v>
      </c>
      <c r="H59" s="64">
        <v>4.8</v>
      </c>
      <c r="I59" s="64">
        <v>0</v>
      </c>
      <c r="J59" s="64">
        <v>4.56</v>
      </c>
      <c r="K59" s="75">
        <v>0.24</v>
      </c>
      <c r="L59" s="75">
        <v>0</v>
      </c>
    </row>
    <row r="60" ht="26" customHeight="true" spans="1:12">
      <c r="A60" s="71" t="s">
        <v>71</v>
      </c>
      <c r="B60" s="68"/>
      <c r="C60" s="64"/>
      <c r="D60" s="64"/>
      <c r="E60" s="68">
        <v>0</v>
      </c>
      <c r="F60" s="68">
        <v>0</v>
      </c>
      <c r="G60" s="68">
        <v>12</v>
      </c>
      <c r="H60" s="64">
        <v>12</v>
      </c>
      <c r="I60" s="64">
        <v>0</v>
      </c>
      <c r="J60" s="64">
        <v>11.4</v>
      </c>
      <c r="K60" s="75">
        <v>0.6</v>
      </c>
      <c r="L60" s="75">
        <v>0</v>
      </c>
    </row>
    <row r="61" ht="26" customHeight="true" spans="1:12">
      <c r="A61" s="71" t="s">
        <v>72</v>
      </c>
      <c r="B61" s="68"/>
      <c r="C61" s="64">
        <v>0</v>
      </c>
      <c r="D61" s="64">
        <v>12</v>
      </c>
      <c r="E61" s="68">
        <v>0</v>
      </c>
      <c r="F61" s="68">
        <v>0</v>
      </c>
      <c r="G61" s="68">
        <v>0</v>
      </c>
      <c r="H61" s="64">
        <v>12</v>
      </c>
      <c r="I61" s="64">
        <v>0</v>
      </c>
      <c r="J61" s="64">
        <v>8</v>
      </c>
      <c r="K61" s="75">
        <v>4</v>
      </c>
      <c r="L61" s="75">
        <v>0</v>
      </c>
    </row>
    <row r="62" ht="26" customHeight="true" spans="1:12">
      <c r="A62" s="71" t="s">
        <v>73</v>
      </c>
      <c r="B62" s="68"/>
      <c r="C62" s="64"/>
      <c r="D62" s="64"/>
      <c r="E62" s="68">
        <v>0</v>
      </c>
      <c r="F62" s="68">
        <v>0</v>
      </c>
      <c r="G62" s="68">
        <v>4.8</v>
      </c>
      <c r="H62" s="64">
        <v>4.8</v>
      </c>
      <c r="I62" s="64">
        <v>0</v>
      </c>
      <c r="J62" s="64">
        <v>4.56</v>
      </c>
      <c r="K62" s="75">
        <v>0.24</v>
      </c>
      <c r="L62" s="75">
        <v>0</v>
      </c>
    </row>
    <row r="63" ht="26" customHeight="true" spans="1:12">
      <c r="A63" s="71" t="s">
        <v>74</v>
      </c>
      <c r="B63" s="68"/>
      <c r="C63" s="64"/>
      <c r="D63" s="64"/>
      <c r="E63" s="68">
        <v>0</v>
      </c>
      <c r="F63" s="68">
        <v>0</v>
      </c>
      <c r="G63" s="68">
        <v>4.8</v>
      </c>
      <c r="H63" s="64">
        <v>4.8</v>
      </c>
      <c r="I63" s="64">
        <v>0</v>
      </c>
      <c r="J63" s="64">
        <v>4.56</v>
      </c>
      <c r="K63" s="75">
        <v>0.24</v>
      </c>
      <c r="L63" s="75">
        <v>0</v>
      </c>
    </row>
    <row r="64" ht="26" customHeight="true" spans="1:12">
      <c r="A64" s="71" t="s">
        <v>75</v>
      </c>
      <c r="B64" s="68"/>
      <c r="C64" s="64">
        <v>0</v>
      </c>
      <c r="D64" s="64">
        <v>6</v>
      </c>
      <c r="E64" s="68">
        <v>0</v>
      </c>
      <c r="F64" s="68">
        <v>0</v>
      </c>
      <c r="G64" s="68">
        <v>0</v>
      </c>
      <c r="H64" s="64">
        <v>6</v>
      </c>
      <c r="I64" s="64">
        <v>0</v>
      </c>
      <c r="J64" s="64">
        <v>4</v>
      </c>
      <c r="K64" s="75">
        <v>2</v>
      </c>
      <c r="L64" s="75">
        <v>0</v>
      </c>
    </row>
    <row r="65" ht="26" customHeight="true" spans="1:12">
      <c r="A65" s="71" t="s">
        <v>76</v>
      </c>
      <c r="B65" s="68"/>
      <c r="C65" s="64"/>
      <c r="D65" s="64"/>
      <c r="E65" s="68">
        <v>0</v>
      </c>
      <c r="F65" s="68">
        <v>0</v>
      </c>
      <c r="G65" s="68">
        <v>2.4</v>
      </c>
      <c r="H65" s="64">
        <v>2.4</v>
      </c>
      <c r="I65" s="64">
        <v>0</v>
      </c>
      <c r="J65" s="64">
        <v>2.28</v>
      </c>
      <c r="K65" s="75">
        <v>0.12</v>
      </c>
      <c r="L65" s="75">
        <v>0</v>
      </c>
    </row>
    <row r="66" ht="26" customHeight="true" spans="1:12">
      <c r="A66" s="71" t="s">
        <v>77</v>
      </c>
      <c r="B66" s="68"/>
      <c r="C66" s="64">
        <v>0</v>
      </c>
      <c r="D66" s="64">
        <v>12</v>
      </c>
      <c r="E66" s="68">
        <v>0</v>
      </c>
      <c r="F66" s="68">
        <v>0</v>
      </c>
      <c r="G66" s="68">
        <v>0</v>
      </c>
      <c r="H66" s="64">
        <v>12</v>
      </c>
      <c r="I66" s="64">
        <v>0</v>
      </c>
      <c r="J66" s="64">
        <v>8</v>
      </c>
      <c r="K66" s="75">
        <v>4</v>
      </c>
      <c r="L66" s="75">
        <v>0</v>
      </c>
    </row>
    <row r="67" ht="26" customHeight="true" spans="1:12">
      <c r="A67" s="71" t="s">
        <v>78</v>
      </c>
      <c r="B67" s="68"/>
      <c r="C67" s="64">
        <v>0</v>
      </c>
      <c r="D67" s="64">
        <v>10</v>
      </c>
      <c r="E67" s="68">
        <v>0</v>
      </c>
      <c r="F67" s="68">
        <v>0</v>
      </c>
      <c r="G67" s="68">
        <v>0</v>
      </c>
      <c r="H67" s="64">
        <v>10</v>
      </c>
      <c r="I67" s="64">
        <v>0</v>
      </c>
      <c r="J67" s="64">
        <v>6</v>
      </c>
      <c r="K67" s="75">
        <v>4</v>
      </c>
      <c r="L67" s="75">
        <v>0</v>
      </c>
    </row>
    <row r="68" ht="26" customHeight="true" spans="1:12">
      <c r="A68" s="71" t="s">
        <v>79</v>
      </c>
      <c r="B68" s="68"/>
      <c r="C68" s="64">
        <v>0</v>
      </c>
      <c r="D68" s="64">
        <v>10</v>
      </c>
      <c r="E68" s="68">
        <v>0</v>
      </c>
      <c r="F68" s="68">
        <v>0</v>
      </c>
      <c r="G68" s="68">
        <v>0</v>
      </c>
      <c r="H68" s="64">
        <v>10</v>
      </c>
      <c r="I68" s="64">
        <v>0</v>
      </c>
      <c r="J68" s="64">
        <v>6</v>
      </c>
      <c r="K68" s="75">
        <v>4</v>
      </c>
      <c r="L68" s="75">
        <v>0</v>
      </c>
    </row>
  </sheetData>
  <mergeCells count="8">
    <mergeCell ref="A2:L2"/>
    <mergeCell ref="B4:I4"/>
    <mergeCell ref="C5:D5"/>
    <mergeCell ref="E5:F5"/>
    <mergeCell ref="H5:I5"/>
    <mergeCell ref="A4:A6"/>
    <mergeCell ref="J4:J6"/>
    <mergeCell ref="K4:L5"/>
  </mergeCells>
  <conditionalFormatting sqref="A19">
    <cfRule type="duplicateValues" dxfId="0" priority="1"/>
  </conditionalFormatting>
  <conditionalFormatting sqref="A20:A22 A24:A27 A30:A31">
    <cfRule type="duplicateValues" dxfId="0" priority="4"/>
  </conditionalFormatting>
  <conditionalFormatting sqref="A23 A32 A29">
    <cfRule type="duplicateValues" dxfId="0" priority="3"/>
  </conditionalFormatting>
  <conditionalFormatting sqref="A28 A33">
    <cfRule type="duplicateValues" dxfId="0" priority="2"/>
  </conditionalFormatting>
  <printOptions horizontalCentered="true"/>
  <pageMargins left="0.590277777777778" right="0.590277777777778" top="0.786805555555556" bottom="0.786805555555556" header="0.5" footer="0.590277777777778"/>
  <pageSetup paperSize="9" scale="63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autoPageBreaks="0"/>
  </sheetPr>
  <dimension ref="A1:AC153"/>
  <sheetViews>
    <sheetView showZeros="0" zoomScale="120" zoomScaleNormal="120" workbookViewId="0">
      <pane xSplit="1" ySplit="6" topLeftCell="J7" activePane="bottomRight" state="frozen"/>
      <selection/>
      <selection pane="topRight"/>
      <selection pane="bottomLeft"/>
      <selection pane="bottomRight" activeCell="A9" sqref="$A9:$XFD9"/>
    </sheetView>
  </sheetViews>
  <sheetFormatPr defaultColWidth="9" defaultRowHeight="14.25"/>
  <cols>
    <col min="1" max="1" width="31.25" style="1" customWidth="true"/>
    <col min="2" max="7" width="8.375" style="1" customWidth="true"/>
    <col min="8" max="15" width="8.375" style="3" customWidth="true"/>
    <col min="16" max="17" width="7.625" style="1" customWidth="true"/>
    <col min="18" max="19" width="8.375" style="3" customWidth="true"/>
    <col min="20" max="21" width="7.625" style="1" customWidth="true"/>
    <col min="22" max="23" width="8.375" style="3" customWidth="true"/>
    <col min="24" max="27" width="7.625" style="1" customWidth="true"/>
    <col min="28" max="29" width="7.625" style="4" customWidth="true"/>
    <col min="30" max="16384" width="9" style="1"/>
  </cols>
  <sheetData>
    <row r="1" ht="18.75" spans="1:28">
      <c r="A1" s="5" t="s">
        <v>80</v>
      </c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8"/>
      <c r="Q1" s="8"/>
      <c r="R1" s="6"/>
      <c r="S1" s="6"/>
      <c r="T1" s="8"/>
      <c r="U1" s="8"/>
      <c r="V1" s="6"/>
      <c r="W1" s="6"/>
      <c r="X1" s="8"/>
      <c r="Y1" s="8"/>
      <c r="Z1" s="8"/>
      <c r="AA1" s="8"/>
      <c r="AB1" s="8"/>
    </row>
    <row r="2" ht="24.75" customHeight="true" spans="1:29">
      <c r="A2" s="7" t="s">
        <v>81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>
      <c r="A3" s="8"/>
      <c r="B3" s="8"/>
      <c r="C3" s="8"/>
      <c r="D3" s="8"/>
      <c r="E3" s="8"/>
      <c r="F3" s="8"/>
      <c r="G3" s="8"/>
      <c r="H3" s="9"/>
      <c r="I3" s="9"/>
      <c r="J3" s="9"/>
      <c r="K3" s="9"/>
      <c r="L3" s="9"/>
      <c r="M3" s="9"/>
      <c r="N3" s="9"/>
      <c r="O3" s="9"/>
      <c r="P3" s="27"/>
      <c r="Q3" s="27"/>
      <c r="R3" s="9"/>
      <c r="S3" s="9"/>
      <c r="T3" s="27"/>
      <c r="U3" s="27"/>
      <c r="V3" s="9"/>
      <c r="W3" s="9"/>
      <c r="X3" s="27"/>
      <c r="Y3" s="27"/>
      <c r="Z3" s="27"/>
      <c r="AA3" s="27"/>
      <c r="AB3" s="27"/>
      <c r="AC3" s="50" t="s">
        <v>2</v>
      </c>
    </row>
    <row r="4" ht="14.1" customHeight="true" spans="1:29">
      <c r="A4" s="10" t="s">
        <v>82</v>
      </c>
      <c r="B4" s="33" t="s">
        <v>7</v>
      </c>
      <c r="C4" s="34"/>
      <c r="D4" s="34"/>
      <c r="E4" s="37"/>
      <c r="F4" s="38" t="s">
        <v>8</v>
      </c>
      <c r="G4" s="39"/>
      <c r="H4" s="39"/>
      <c r="I4" s="39"/>
      <c r="J4" s="39"/>
      <c r="K4" s="39"/>
      <c r="L4" s="39"/>
      <c r="M4" s="44"/>
      <c r="N4" s="34" t="s">
        <v>9</v>
      </c>
      <c r="O4" s="34"/>
      <c r="P4" s="34"/>
      <c r="Q4" s="34"/>
      <c r="R4" s="34"/>
      <c r="S4" s="34"/>
      <c r="T4" s="34"/>
      <c r="U4" s="37"/>
      <c r="V4" s="34" t="s">
        <v>10</v>
      </c>
      <c r="W4" s="34"/>
      <c r="X4" s="34"/>
      <c r="Y4" s="37"/>
      <c r="Z4" s="47" t="s">
        <v>11</v>
      </c>
      <c r="AA4" s="47"/>
      <c r="AB4" s="47"/>
      <c r="AC4" s="51"/>
    </row>
    <row r="5" ht="23.1" customHeight="true" spans="1:29">
      <c r="A5" s="10"/>
      <c r="B5" s="35" t="s">
        <v>12</v>
      </c>
      <c r="C5" s="36"/>
      <c r="D5" s="36"/>
      <c r="E5" s="40"/>
      <c r="F5" s="41" t="s">
        <v>13</v>
      </c>
      <c r="G5" s="42"/>
      <c r="H5" s="42"/>
      <c r="I5" s="43"/>
      <c r="J5" s="41" t="s">
        <v>14</v>
      </c>
      <c r="K5" s="42"/>
      <c r="L5" s="42"/>
      <c r="M5" s="43"/>
      <c r="N5" s="35" t="s">
        <v>15</v>
      </c>
      <c r="O5" s="36"/>
      <c r="P5" s="36"/>
      <c r="Q5" s="40"/>
      <c r="R5" s="35" t="s">
        <v>16</v>
      </c>
      <c r="S5" s="36"/>
      <c r="T5" s="36"/>
      <c r="U5" s="40"/>
      <c r="V5" s="45" t="s">
        <v>17</v>
      </c>
      <c r="W5" s="46"/>
      <c r="X5" s="46"/>
      <c r="Y5" s="48"/>
      <c r="Z5" s="49"/>
      <c r="AA5" s="49"/>
      <c r="AB5" s="49"/>
      <c r="AC5" s="52"/>
    </row>
    <row r="6" ht="33.95" customHeight="true" spans="1:29">
      <c r="A6" s="10"/>
      <c r="B6" s="10" t="s">
        <v>83</v>
      </c>
      <c r="C6" s="10" t="s">
        <v>84</v>
      </c>
      <c r="D6" s="11" t="s">
        <v>6</v>
      </c>
      <c r="E6" s="11" t="s">
        <v>85</v>
      </c>
      <c r="F6" s="10" t="s">
        <v>83</v>
      </c>
      <c r="G6" s="10" t="s">
        <v>84</v>
      </c>
      <c r="H6" s="11" t="s">
        <v>6</v>
      </c>
      <c r="I6" s="11" t="s">
        <v>85</v>
      </c>
      <c r="J6" s="10" t="s">
        <v>83</v>
      </c>
      <c r="K6" s="10" t="s">
        <v>84</v>
      </c>
      <c r="L6" s="11" t="s">
        <v>6</v>
      </c>
      <c r="M6" s="11" t="s">
        <v>85</v>
      </c>
      <c r="N6" s="10" t="s">
        <v>83</v>
      </c>
      <c r="O6" s="10" t="s">
        <v>84</v>
      </c>
      <c r="P6" s="11" t="s">
        <v>6</v>
      </c>
      <c r="Q6" s="11" t="s">
        <v>85</v>
      </c>
      <c r="R6" s="10" t="s">
        <v>83</v>
      </c>
      <c r="S6" s="10" t="s">
        <v>84</v>
      </c>
      <c r="T6" s="11" t="s">
        <v>6</v>
      </c>
      <c r="U6" s="11" t="s">
        <v>85</v>
      </c>
      <c r="V6" s="10" t="s">
        <v>83</v>
      </c>
      <c r="W6" s="10" t="s">
        <v>84</v>
      </c>
      <c r="X6" s="11" t="s">
        <v>6</v>
      </c>
      <c r="Y6" s="11" t="s">
        <v>85</v>
      </c>
      <c r="Z6" s="10" t="s">
        <v>83</v>
      </c>
      <c r="AA6" s="10" t="s">
        <v>84</v>
      </c>
      <c r="AB6" s="30" t="s">
        <v>6</v>
      </c>
      <c r="AC6" s="30" t="s">
        <v>85</v>
      </c>
    </row>
    <row r="7" ht="13.5" hidden="true" spans="1:29">
      <c r="A7" s="15" t="s">
        <v>11</v>
      </c>
      <c r="B7" s="15">
        <f t="shared" ref="B7:B70" si="0">C7+D7</f>
        <v>1287</v>
      </c>
      <c r="C7" s="15">
        <f t="shared" ref="C7:I7" si="1">C8+C59+C81</f>
        <v>971</v>
      </c>
      <c r="D7" s="17">
        <f t="shared" si="1"/>
        <v>316</v>
      </c>
      <c r="E7" s="17">
        <f t="shared" si="1"/>
        <v>-4</v>
      </c>
      <c r="F7" s="15">
        <f t="shared" ref="F7:F70" si="2">G7+H7</f>
        <v>39140</v>
      </c>
      <c r="G7" s="15">
        <f t="shared" si="1"/>
        <v>37232</v>
      </c>
      <c r="H7" s="17">
        <f t="shared" si="1"/>
        <v>1908</v>
      </c>
      <c r="I7" s="17">
        <f t="shared" si="1"/>
        <v>366</v>
      </c>
      <c r="J7" s="17">
        <f t="shared" ref="J7:J70" si="3">K7+L7</f>
        <v>804</v>
      </c>
      <c r="K7" s="17">
        <f t="shared" ref="K7:M7" si="4">K8+K59+K81</f>
        <v>748</v>
      </c>
      <c r="L7" s="17">
        <f t="shared" si="4"/>
        <v>56</v>
      </c>
      <c r="M7" s="17">
        <f t="shared" si="4"/>
        <v>20</v>
      </c>
      <c r="N7" s="17">
        <f t="shared" ref="N7:N70" si="5">O7+P7</f>
        <v>3363</v>
      </c>
      <c r="O7" s="17">
        <f t="shared" ref="O7:Q7" si="6">O8+O59+O81</f>
        <v>2232</v>
      </c>
      <c r="P7" s="17">
        <f t="shared" si="6"/>
        <v>1131</v>
      </c>
      <c r="Q7" s="17">
        <f t="shared" si="6"/>
        <v>33</v>
      </c>
      <c r="R7" s="17">
        <f t="shared" ref="R7:R70" si="7">S7+T7</f>
        <v>2253</v>
      </c>
      <c r="S7" s="17">
        <f t="shared" ref="S7:U7" si="8">S8+S59+S81</f>
        <v>2031</v>
      </c>
      <c r="T7" s="17">
        <f t="shared" si="8"/>
        <v>222</v>
      </c>
      <c r="U7" s="17">
        <f t="shared" si="8"/>
        <v>9</v>
      </c>
      <c r="V7" s="17">
        <f t="shared" ref="V7:V70" si="9">W7+X7</f>
        <v>795</v>
      </c>
      <c r="W7" s="17">
        <f t="shared" ref="W7:Y7" si="10">W8+W59+W81</f>
        <v>804</v>
      </c>
      <c r="X7" s="17">
        <f t="shared" si="10"/>
        <v>-9</v>
      </c>
      <c r="Y7" s="17">
        <f t="shared" si="10"/>
        <v>3</v>
      </c>
      <c r="Z7" s="17">
        <f t="shared" ref="Z7:Z70" si="11">AA7+AB7</f>
        <v>47642</v>
      </c>
      <c r="AA7" s="17">
        <f t="shared" ref="AA7:AA70" si="12">C7+G7+K7+O7+S7+W7</f>
        <v>44018</v>
      </c>
      <c r="AB7" s="17">
        <f t="shared" ref="AB7:AB70" si="13">D7+H7+L7+P7+T7+X7</f>
        <v>3624</v>
      </c>
      <c r="AC7" s="17">
        <f t="shared" ref="AC7:AC70" si="14">E7+I7+M7+Q7+U7+Y7</f>
        <v>427</v>
      </c>
    </row>
    <row r="8" ht="13.5" hidden="true" spans="1:29">
      <c r="A8" s="18" t="s">
        <v>19</v>
      </c>
      <c r="B8" s="15">
        <f t="shared" si="0"/>
        <v>1287</v>
      </c>
      <c r="C8" s="15">
        <f t="shared" ref="C8:I8" si="15">SUM(C9:C58)</f>
        <v>971</v>
      </c>
      <c r="D8" s="15">
        <f t="shared" si="15"/>
        <v>316</v>
      </c>
      <c r="E8" s="15">
        <f t="shared" si="15"/>
        <v>-4</v>
      </c>
      <c r="F8" s="15">
        <f t="shared" si="2"/>
        <v>14736.67</v>
      </c>
      <c r="G8" s="15">
        <f t="shared" si="15"/>
        <v>14153</v>
      </c>
      <c r="H8" s="15">
        <f t="shared" si="15"/>
        <v>583.67</v>
      </c>
      <c r="I8" s="15">
        <f t="shared" si="15"/>
        <v>130.67</v>
      </c>
      <c r="J8" s="17">
        <f t="shared" si="3"/>
        <v>83</v>
      </c>
      <c r="K8" s="17">
        <f t="shared" ref="K8:M8" si="16">SUM(K9:K58)</f>
        <v>82</v>
      </c>
      <c r="L8" s="17">
        <f t="shared" si="16"/>
        <v>1</v>
      </c>
      <c r="M8" s="17">
        <f t="shared" si="16"/>
        <v>5</v>
      </c>
      <c r="N8" s="17">
        <f t="shared" si="5"/>
        <v>1256.8</v>
      </c>
      <c r="O8" s="17">
        <f t="shared" ref="O8:Q8" si="17">SUM(O9:O58)</f>
        <v>906.6</v>
      </c>
      <c r="P8" s="17">
        <f t="shared" si="17"/>
        <v>350.2</v>
      </c>
      <c r="Q8" s="17">
        <f t="shared" si="17"/>
        <v>19</v>
      </c>
      <c r="R8" s="17">
        <f t="shared" si="7"/>
        <v>283.3</v>
      </c>
      <c r="S8" s="17">
        <f t="shared" ref="S8:U8" si="18">SUM(S9:S58)</f>
        <v>72.1</v>
      </c>
      <c r="T8" s="17">
        <f t="shared" si="18"/>
        <v>211.2</v>
      </c>
      <c r="U8" s="17">
        <f t="shared" si="18"/>
        <v>1</v>
      </c>
      <c r="V8" s="17">
        <f t="shared" si="9"/>
        <v>193.5</v>
      </c>
      <c r="W8" s="17">
        <f t="shared" ref="W8:Y8" si="19">SUM(W9:W58)</f>
        <v>192</v>
      </c>
      <c r="X8" s="17">
        <f t="shared" si="19"/>
        <v>1.5</v>
      </c>
      <c r="Y8" s="17">
        <f t="shared" si="19"/>
        <v>1.5</v>
      </c>
      <c r="Z8" s="17">
        <f t="shared" si="11"/>
        <v>17840.27</v>
      </c>
      <c r="AA8" s="17">
        <f t="shared" si="12"/>
        <v>16376.7</v>
      </c>
      <c r="AB8" s="17">
        <f t="shared" si="13"/>
        <v>1463.57</v>
      </c>
      <c r="AC8" s="17">
        <f t="shared" si="14"/>
        <v>153.17</v>
      </c>
    </row>
    <row r="9" ht="13.5" spans="1:29">
      <c r="A9" s="20" t="s">
        <v>86</v>
      </c>
      <c r="B9" s="15">
        <f t="shared" si="0"/>
        <v>0</v>
      </c>
      <c r="C9" s="15"/>
      <c r="D9" s="21">
        <v>0</v>
      </c>
      <c r="E9" s="21">
        <v>0</v>
      </c>
      <c r="F9" s="15">
        <f t="shared" si="2"/>
        <v>0</v>
      </c>
      <c r="G9" s="15"/>
      <c r="H9" s="21"/>
      <c r="I9" s="21"/>
      <c r="J9" s="17">
        <f t="shared" si="3"/>
        <v>0</v>
      </c>
      <c r="K9" s="17"/>
      <c r="L9" s="21"/>
      <c r="M9" s="21"/>
      <c r="N9" s="17">
        <f t="shared" si="5"/>
        <v>0</v>
      </c>
      <c r="O9" s="17"/>
      <c r="P9" s="28">
        <v>0</v>
      </c>
      <c r="Q9" s="28">
        <v>0</v>
      </c>
      <c r="R9" s="17">
        <f t="shared" si="7"/>
        <v>0</v>
      </c>
      <c r="S9" s="17"/>
      <c r="T9" s="28">
        <v>0</v>
      </c>
      <c r="U9" s="28">
        <v>0</v>
      </c>
      <c r="V9" s="17">
        <f t="shared" si="9"/>
        <v>0</v>
      </c>
      <c r="W9" s="17"/>
      <c r="X9" s="28">
        <f>VLOOKUP(A9,[1]总表!A$8:B$142,2,0)</f>
        <v>0</v>
      </c>
      <c r="Y9" s="28">
        <f>VLOOKUP(A9,[1]总表!A$8:C$1048576,3,0)</f>
        <v>0</v>
      </c>
      <c r="Z9" s="17">
        <f t="shared" si="11"/>
        <v>0</v>
      </c>
      <c r="AA9" s="17">
        <f t="shared" si="12"/>
        <v>0</v>
      </c>
      <c r="AB9" s="17">
        <f t="shared" si="13"/>
        <v>0</v>
      </c>
      <c r="AC9" s="17">
        <f t="shared" si="14"/>
        <v>0</v>
      </c>
    </row>
    <row r="10" ht="13.5" spans="1:29">
      <c r="A10" s="20" t="s">
        <v>87</v>
      </c>
      <c r="B10" s="15">
        <f t="shared" si="0"/>
        <v>0</v>
      </c>
      <c r="C10" s="15"/>
      <c r="D10" s="21">
        <v>0</v>
      </c>
      <c r="E10" s="21">
        <v>0</v>
      </c>
      <c r="F10" s="15">
        <f t="shared" si="2"/>
        <v>0</v>
      </c>
      <c r="G10" s="15"/>
      <c r="H10" s="21"/>
      <c r="I10" s="21"/>
      <c r="J10" s="17">
        <f t="shared" si="3"/>
        <v>0</v>
      </c>
      <c r="K10" s="17"/>
      <c r="L10" s="21"/>
      <c r="M10" s="21"/>
      <c r="N10" s="17">
        <f t="shared" si="5"/>
        <v>0</v>
      </c>
      <c r="O10" s="17"/>
      <c r="P10" s="28">
        <v>0</v>
      </c>
      <c r="Q10" s="28">
        <v>0</v>
      </c>
      <c r="R10" s="17">
        <f t="shared" si="7"/>
        <v>0</v>
      </c>
      <c r="S10" s="17"/>
      <c r="T10" s="28">
        <v>0</v>
      </c>
      <c r="U10" s="28">
        <v>0</v>
      </c>
      <c r="V10" s="17">
        <f t="shared" si="9"/>
        <v>0</v>
      </c>
      <c r="W10" s="17"/>
      <c r="X10" s="28">
        <f>VLOOKUP(A10,[1]总表!A$8:B$142,2,0)</f>
        <v>0</v>
      </c>
      <c r="Y10" s="28">
        <f>VLOOKUP(A10,[1]总表!A$8:C$1048576,3,0)</f>
        <v>0</v>
      </c>
      <c r="Z10" s="17">
        <f t="shared" si="11"/>
        <v>0</v>
      </c>
      <c r="AA10" s="17">
        <f t="shared" si="12"/>
        <v>0</v>
      </c>
      <c r="AB10" s="17">
        <f t="shared" si="13"/>
        <v>0</v>
      </c>
      <c r="AC10" s="17">
        <f t="shared" si="14"/>
        <v>0</v>
      </c>
    </row>
    <row r="11" ht="13.5" spans="1:29">
      <c r="A11" s="20" t="s">
        <v>88</v>
      </c>
      <c r="B11" s="15">
        <f t="shared" si="0"/>
        <v>0</v>
      </c>
      <c r="C11" s="15"/>
      <c r="D11" s="21">
        <v>0</v>
      </c>
      <c r="E11" s="21">
        <v>0</v>
      </c>
      <c r="F11" s="15">
        <f t="shared" si="2"/>
        <v>0</v>
      </c>
      <c r="G11" s="15"/>
      <c r="H11" s="21"/>
      <c r="I11" s="21"/>
      <c r="J11" s="17">
        <f t="shared" si="3"/>
        <v>0</v>
      </c>
      <c r="K11" s="17"/>
      <c r="L11" s="21"/>
      <c r="M11" s="21"/>
      <c r="N11" s="17">
        <f t="shared" si="5"/>
        <v>0</v>
      </c>
      <c r="O11" s="17"/>
      <c r="P11" s="28">
        <v>0</v>
      </c>
      <c r="Q11" s="28">
        <v>0</v>
      </c>
      <c r="R11" s="17">
        <f t="shared" si="7"/>
        <v>0</v>
      </c>
      <c r="S11" s="17"/>
      <c r="T11" s="28">
        <v>0</v>
      </c>
      <c r="U11" s="28">
        <v>0</v>
      </c>
      <c r="V11" s="17">
        <f t="shared" si="9"/>
        <v>0</v>
      </c>
      <c r="W11" s="17"/>
      <c r="X11" s="28">
        <f>VLOOKUP(A11,[1]总表!A$8:B$142,2,0)</f>
        <v>0</v>
      </c>
      <c r="Y11" s="28">
        <f>VLOOKUP(A11,[1]总表!A$8:C$1048576,3,0)</f>
        <v>0</v>
      </c>
      <c r="Z11" s="17">
        <f t="shared" si="11"/>
        <v>0</v>
      </c>
      <c r="AA11" s="17">
        <f t="shared" si="12"/>
        <v>0</v>
      </c>
      <c r="AB11" s="17">
        <f t="shared" si="13"/>
        <v>0</v>
      </c>
      <c r="AC11" s="17">
        <f t="shared" si="14"/>
        <v>0</v>
      </c>
    </row>
    <row r="12" ht="13.5" hidden="true" spans="1:29">
      <c r="A12" s="20" t="s">
        <v>20</v>
      </c>
      <c r="B12" s="15">
        <f t="shared" si="0"/>
        <v>0</v>
      </c>
      <c r="C12" s="15">
        <v>0</v>
      </c>
      <c r="D12" s="21">
        <v>0</v>
      </c>
      <c r="E12" s="21">
        <v>0</v>
      </c>
      <c r="F12" s="15">
        <f t="shared" si="2"/>
        <v>2134.4</v>
      </c>
      <c r="G12" s="15">
        <v>2037</v>
      </c>
      <c r="H12" s="21">
        <v>97.4</v>
      </c>
      <c r="I12" s="21">
        <v>1.4</v>
      </c>
      <c r="J12" s="17">
        <f t="shared" si="3"/>
        <v>5</v>
      </c>
      <c r="K12" s="17">
        <v>4</v>
      </c>
      <c r="L12" s="21">
        <v>1</v>
      </c>
      <c r="M12" s="21">
        <v>1</v>
      </c>
      <c r="N12" s="17">
        <f t="shared" si="5"/>
        <v>183.49</v>
      </c>
      <c r="O12" s="17">
        <v>110.6</v>
      </c>
      <c r="P12" s="28">
        <v>72.89</v>
      </c>
      <c r="Q12" s="28">
        <v>3.46</v>
      </c>
      <c r="R12" s="17">
        <f t="shared" si="7"/>
        <v>64.45</v>
      </c>
      <c r="S12" s="17">
        <v>0</v>
      </c>
      <c r="T12" s="28">
        <v>64.45</v>
      </c>
      <c r="U12" s="28">
        <v>0.25</v>
      </c>
      <c r="V12" s="17">
        <f t="shared" si="9"/>
        <v>28.86</v>
      </c>
      <c r="W12" s="17">
        <v>28.8</v>
      </c>
      <c r="X12" s="28">
        <f>VLOOKUP(A12,[1]总表!A$8:B$142,2,0)</f>
        <v>0.06</v>
      </c>
      <c r="Y12" s="28">
        <f>VLOOKUP(A12,[1]总表!A$8:C$1048576,3,0)</f>
        <v>0.06</v>
      </c>
      <c r="Z12" s="17">
        <f t="shared" si="11"/>
        <v>2416.2</v>
      </c>
      <c r="AA12" s="17">
        <f t="shared" si="12"/>
        <v>2180.4</v>
      </c>
      <c r="AB12" s="17">
        <f t="shared" si="13"/>
        <v>235.8</v>
      </c>
      <c r="AC12" s="17">
        <f t="shared" si="14"/>
        <v>6.17</v>
      </c>
    </row>
    <row r="13" ht="13.5" hidden="true" spans="1:29">
      <c r="A13" s="20" t="s">
        <v>21</v>
      </c>
      <c r="B13" s="15">
        <f t="shared" si="0"/>
        <v>0</v>
      </c>
      <c r="C13" s="15">
        <v>0</v>
      </c>
      <c r="D13" s="21">
        <v>0</v>
      </c>
      <c r="E13" s="21">
        <v>0</v>
      </c>
      <c r="F13" s="15">
        <f t="shared" si="2"/>
        <v>444</v>
      </c>
      <c r="G13" s="15">
        <v>447</v>
      </c>
      <c r="H13" s="21">
        <v>-3</v>
      </c>
      <c r="I13" s="21">
        <v>0</v>
      </c>
      <c r="J13" s="17">
        <f t="shared" si="3"/>
        <v>0</v>
      </c>
      <c r="K13" s="17">
        <v>0</v>
      </c>
      <c r="L13" s="21">
        <v>0</v>
      </c>
      <c r="M13" s="21">
        <v>0</v>
      </c>
      <c r="N13" s="17">
        <f t="shared" si="5"/>
        <v>234.5</v>
      </c>
      <c r="O13" s="17">
        <v>194.4</v>
      </c>
      <c r="P13" s="28">
        <v>40.1</v>
      </c>
      <c r="Q13" s="28">
        <v>3</v>
      </c>
      <c r="R13" s="17">
        <f t="shared" si="7"/>
        <v>0</v>
      </c>
      <c r="S13" s="17">
        <v>0</v>
      </c>
      <c r="T13" s="28">
        <v>0</v>
      </c>
      <c r="U13" s="28">
        <v>0</v>
      </c>
      <c r="V13" s="17">
        <f t="shared" si="9"/>
        <v>0</v>
      </c>
      <c r="W13" s="17">
        <v>0</v>
      </c>
      <c r="X13" s="28">
        <f>VLOOKUP(A13,[1]总表!A$8:B$142,2,0)</f>
        <v>0</v>
      </c>
      <c r="Y13" s="28">
        <f>VLOOKUP(A13,[1]总表!A$8:C$1048576,3,0)</f>
        <v>0</v>
      </c>
      <c r="Z13" s="17">
        <f t="shared" si="11"/>
        <v>678.5</v>
      </c>
      <c r="AA13" s="17">
        <f t="shared" si="12"/>
        <v>641.4</v>
      </c>
      <c r="AB13" s="17">
        <f t="shared" si="13"/>
        <v>37.1</v>
      </c>
      <c r="AC13" s="17">
        <f t="shared" si="14"/>
        <v>3</v>
      </c>
    </row>
    <row r="14" ht="13.5" hidden="true" spans="1:29">
      <c r="A14" s="20" t="s">
        <v>22</v>
      </c>
      <c r="B14" s="15">
        <f t="shared" si="0"/>
        <v>0</v>
      </c>
      <c r="C14" s="15">
        <v>0</v>
      </c>
      <c r="D14" s="21">
        <v>0</v>
      </c>
      <c r="E14" s="21">
        <v>0</v>
      </c>
      <c r="F14" s="15">
        <f t="shared" si="2"/>
        <v>0</v>
      </c>
      <c r="G14" s="15">
        <v>0</v>
      </c>
      <c r="H14" s="21"/>
      <c r="I14" s="21"/>
      <c r="J14" s="17">
        <f t="shared" si="3"/>
        <v>0</v>
      </c>
      <c r="K14" s="17">
        <v>0</v>
      </c>
      <c r="L14" s="21"/>
      <c r="M14" s="21"/>
      <c r="N14" s="17">
        <f t="shared" si="5"/>
        <v>0</v>
      </c>
      <c r="O14" s="17">
        <v>0</v>
      </c>
      <c r="P14" s="28">
        <v>0</v>
      </c>
      <c r="Q14" s="28">
        <v>0</v>
      </c>
      <c r="R14" s="17">
        <f t="shared" si="7"/>
        <v>0</v>
      </c>
      <c r="S14" s="17">
        <v>0</v>
      </c>
      <c r="T14" s="28">
        <v>0</v>
      </c>
      <c r="U14" s="28">
        <v>0</v>
      </c>
      <c r="V14" s="17">
        <f t="shared" si="9"/>
        <v>12.16</v>
      </c>
      <c r="W14" s="17">
        <v>12</v>
      </c>
      <c r="X14" s="28">
        <f>VLOOKUP(A14,[1]总表!A$8:B$142,2,0)</f>
        <v>0.16</v>
      </c>
      <c r="Y14" s="28">
        <f>VLOOKUP(A14,[1]总表!A$8:C$1048576,3,0)</f>
        <v>0.16</v>
      </c>
      <c r="Z14" s="17">
        <f t="shared" si="11"/>
        <v>12.16</v>
      </c>
      <c r="AA14" s="17">
        <f t="shared" si="12"/>
        <v>12</v>
      </c>
      <c r="AB14" s="17">
        <f t="shared" si="13"/>
        <v>0.16</v>
      </c>
      <c r="AC14" s="17">
        <f t="shared" si="14"/>
        <v>0.16</v>
      </c>
    </row>
    <row r="15" ht="13.5" spans="1:29">
      <c r="A15" s="20" t="s">
        <v>89</v>
      </c>
      <c r="B15" s="15">
        <f t="shared" si="0"/>
        <v>0</v>
      </c>
      <c r="C15" s="15"/>
      <c r="D15" s="21">
        <v>0</v>
      </c>
      <c r="E15" s="21">
        <v>0</v>
      </c>
      <c r="F15" s="15">
        <f t="shared" si="2"/>
        <v>0</v>
      </c>
      <c r="G15" s="15"/>
      <c r="H15" s="21"/>
      <c r="I15" s="21"/>
      <c r="J15" s="17">
        <f t="shared" si="3"/>
        <v>0</v>
      </c>
      <c r="K15" s="17"/>
      <c r="L15" s="21"/>
      <c r="M15" s="21"/>
      <c r="N15" s="17">
        <f t="shared" si="5"/>
        <v>0</v>
      </c>
      <c r="O15" s="17"/>
      <c r="P15" s="28">
        <v>0</v>
      </c>
      <c r="Q15" s="28">
        <v>0</v>
      </c>
      <c r="R15" s="17">
        <f t="shared" si="7"/>
        <v>0</v>
      </c>
      <c r="S15" s="17"/>
      <c r="T15" s="28">
        <v>0</v>
      </c>
      <c r="U15" s="28">
        <v>0</v>
      </c>
      <c r="V15" s="17">
        <f t="shared" si="9"/>
        <v>0</v>
      </c>
      <c r="W15" s="17"/>
      <c r="X15" s="28">
        <f>VLOOKUP(A15,[1]总表!A$8:B$142,2,0)</f>
        <v>0</v>
      </c>
      <c r="Y15" s="28">
        <f>VLOOKUP(A15,[1]总表!A$8:C$1048576,3,0)</f>
        <v>0</v>
      </c>
      <c r="Z15" s="17">
        <f t="shared" si="11"/>
        <v>0</v>
      </c>
      <c r="AA15" s="17">
        <f t="shared" si="12"/>
        <v>0</v>
      </c>
      <c r="AB15" s="17">
        <f t="shared" si="13"/>
        <v>0</v>
      </c>
      <c r="AC15" s="17">
        <f t="shared" si="14"/>
        <v>0</v>
      </c>
    </row>
    <row r="16" ht="13.5" hidden="true" spans="1:29">
      <c r="A16" s="20" t="s">
        <v>23</v>
      </c>
      <c r="B16" s="15">
        <f t="shared" si="0"/>
        <v>0</v>
      </c>
      <c r="C16" s="15">
        <v>0</v>
      </c>
      <c r="D16" s="21">
        <v>0</v>
      </c>
      <c r="E16" s="21">
        <v>0</v>
      </c>
      <c r="F16" s="15">
        <f t="shared" si="2"/>
        <v>1507.9</v>
      </c>
      <c r="G16" s="15">
        <v>1482</v>
      </c>
      <c r="H16" s="21">
        <v>25.9</v>
      </c>
      <c r="I16" s="21">
        <v>1.9</v>
      </c>
      <c r="J16" s="17">
        <f t="shared" si="3"/>
        <v>17</v>
      </c>
      <c r="K16" s="17">
        <v>16</v>
      </c>
      <c r="L16" s="21">
        <v>1</v>
      </c>
      <c r="M16" s="21">
        <v>1</v>
      </c>
      <c r="N16" s="17">
        <f t="shared" si="5"/>
        <v>37</v>
      </c>
      <c r="O16" s="17">
        <v>0</v>
      </c>
      <c r="P16" s="28">
        <v>37</v>
      </c>
      <c r="Q16" s="28">
        <v>0</v>
      </c>
      <c r="R16" s="17">
        <f t="shared" si="7"/>
        <v>21.25</v>
      </c>
      <c r="S16" s="17">
        <v>0</v>
      </c>
      <c r="T16" s="28">
        <v>21.25</v>
      </c>
      <c r="U16" s="28">
        <v>0.25</v>
      </c>
      <c r="V16" s="17">
        <f t="shared" si="9"/>
        <v>50.51</v>
      </c>
      <c r="W16" s="17">
        <v>50.4</v>
      </c>
      <c r="X16" s="28">
        <f>VLOOKUP(A16,[1]总表!A$8:B$142,2,0)</f>
        <v>0.11</v>
      </c>
      <c r="Y16" s="28">
        <f>VLOOKUP(A16,[1]总表!A$8:C$1048576,3,0)</f>
        <v>0.11</v>
      </c>
      <c r="Z16" s="17">
        <f t="shared" si="11"/>
        <v>1633.66</v>
      </c>
      <c r="AA16" s="17">
        <f t="shared" si="12"/>
        <v>1548.4</v>
      </c>
      <c r="AB16" s="17">
        <f t="shared" si="13"/>
        <v>85.26</v>
      </c>
      <c r="AC16" s="17">
        <f t="shared" si="14"/>
        <v>3.26</v>
      </c>
    </row>
    <row r="17" ht="13.5" hidden="true" spans="1:29">
      <c r="A17" s="20" t="s">
        <v>24</v>
      </c>
      <c r="B17" s="15">
        <f t="shared" si="0"/>
        <v>0</v>
      </c>
      <c r="C17" s="15">
        <v>0</v>
      </c>
      <c r="D17" s="21">
        <v>0</v>
      </c>
      <c r="E17" s="21">
        <v>0</v>
      </c>
      <c r="F17" s="15">
        <f t="shared" si="2"/>
        <v>1186.57</v>
      </c>
      <c r="G17" s="15">
        <v>1140</v>
      </c>
      <c r="H17" s="21">
        <v>46.57</v>
      </c>
      <c r="I17" s="21">
        <v>10.57</v>
      </c>
      <c r="J17" s="17">
        <f t="shared" si="3"/>
        <v>5</v>
      </c>
      <c r="K17" s="17">
        <v>4</v>
      </c>
      <c r="L17" s="21">
        <v>1</v>
      </c>
      <c r="M17" s="21">
        <v>1</v>
      </c>
      <c r="N17" s="17">
        <f t="shared" si="5"/>
        <v>44</v>
      </c>
      <c r="O17" s="17">
        <v>0</v>
      </c>
      <c r="P17" s="28">
        <v>44</v>
      </c>
      <c r="Q17" s="28">
        <v>0</v>
      </c>
      <c r="R17" s="17">
        <f t="shared" si="7"/>
        <v>6</v>
      </c>
      <c r="S17" s="17">
        <v>0</v>
      </c>
      <c r="T17" s="28">
        <v>6</v>
      </c>
      <c r="U17" s="28">
        <v>0</v>
      </c>
      <c r="V17" s="17">
        <f t="shared" si="9"/>
        <v>29.19</v>
      </c>
      <c r="W17" s="17">
        <v>28.8</v>
      </c>
      <c r="X17" s="28">
        <f>VLOOKUP(A17,[1]总表!A$8:B$142,2,0)</f>
        <v>0.39</v>
      </c>
      <c r="Y17" s="28">
        <f>VLOOKUP(A17,[1]总表!A$8:C$1048576,3,0)</f>
        <v>0.39</v>
      </c>
      <c r="Z17" s="17">
        <f t="shared" si="11"/>
        <v>1270.76</v>
      </c>
      <c r="AA17" s="17">
        <f t="shared" si="12"/>
        <v>1172.8</v>
      </c>
      <c r="AB17" s="17">
        <f t="shared" si="13"/>
        <v>97.96</v>
      </c>
      <c r="AC17" s="17">
        <f t="shared" si="14"/>
        <v>11.96</v>
      </c>
    </row>
    <row r="18" ht="13.5" hidden="true" spans="1:29">
      <c r="A18" s="22" t="s">
        <v>25</v>
      </c>
      <c r="B18" s="15">
        <f t="shared" si="0"/>
        <v>0</v>
      </c>
      <c r="C18" s="15">
        <v>0</v>
      </c>
      <c r="D18" s="21">
        <v>0</v>
      </c>
      <c r="E18" s="21">
        <v>0</v>
      </c>
      <c r="F18" s="15">
        <f t="shared" si="2"/>
        <v>192.95</v>
      </c>
      <c r="G18" s="15">
        <v>186</v>
      </c>
      <c r="H18" s="21">
        <v>6.95</v>
      </c>
      <c r="I18" s="21">
        <v>0.95</v>
      </c>
      <c r="J18" s="17">
        <f t="shared" si="3"/>
        <v>0</v>
      </c>
      <c r="K18" s="17">
        <v>0</v>
      </c>
      <c r="L18" s="21">
        <v>0</v>
      </c>
      <c r="M18" s="21">
        <v>0</v>
      </c>
      <c r="N18" s="17">
        <f t="shared" si="5"/>
        <v>83</v>
      </c>
      <c r="O18" s="17">
        <v>91.8</v>
      </c>
      <c r="P18" s="28">
        <v>-8.8</v>
      </c>
      <c r="Q18" s="28">
        <v>2</v>
      </c>
      <c r="R18" s="17">
        <f t="shared" si="7"/>
        <v>40.5</v>
      </c>
      <c r="S18" s="17">
        <v>41.4</v>
      </c>
      <c r="T18" s="28">
        <v>-0.9</v>
      </c>
      <c r="U18" s="28">
        <v>0</v>
      </c>
      <c r="V18" s="17">
        <f t="shared" si="9"/>
        <v>0</v>
      </c>
      <c r="W18" s="17">
        <v>0</v>
      </c>
      <c r="X18" s="28">
        <f>VLOOKUP(A18,[1]总表!A$8:B$142,2,0)</f>
        <v>0</v>
      </c>
      <c r="Y18" s="28">
        <f>VLOOKUP(A18,[1]总表!A$8:C$1048576,3,0)</f>
        <v>0</v>
      </c>
      <c r="Z18" s="17">
        <f t="shared" si="11"/>
        <v>316.45</v>
      </c>
      <c r="AA18" s="17">
        <f t="shared" si="12"/>
        <v>319.2</v>
      </c>
      <c r="AB18" s="17">
        <f t="shared" si="13"/>
        <v>-2.75</v>
      </c>
      <c r="AC18" s="17">
        <f t="shared" si="14"/>
        <v>2.95</v>
      </c>
    </row>
    <row r="19" ht="13.5" spans="1:29">
      <c r="A19" s="23" t="s">
        <v>90</v>
      </c>
      <c r="B19" s="15">
        <f t="shared" si="0"/>
        <v>0</v>
      </c>
      <c r="C19" s="15"/>
      <c r="D19" s="21">
        <v>0</v>
      </c>
      <c r="E19" s="21">
        <v>0</v>
      </c>
      <c r="F19" s="15">
        <f t="shared" si="2"/>
        <v>0</v>
      </c>
      <c r="G19" s="15"/>
      <c r="H19" s="21"/>
      <c r="I19" s="21"/>
      <c r="J19" s="17">
        <f t="shared" si="3"/>
        <v>0</v>
      </c>
      <c r="K19" s="17"/>
      <c r="L19" s="21"/>
      <c r="M19" s="21"/>
      <c r="N19" s="17">
        <f t="shared" si="5"/>
        <v>0</v>
      </c>
      <c r="O19" s="17"/>
      <c r="P19" s="28">
        <v>0</v>
      </c>
      <c r="Q19" s="28">
        <v>0</v>
      </c>
      <c r="R19" s="17">
        <f t="shared" si="7"/>
        <v>0</v>
      </c>
      <c r="S19" s="17"/>
      <c r="T19" s="28">
        <v>0</v>
      </c>
      <c r="U19" s="28">
        <v>0</v>
      </c>
      <c r="V19" s="17">
        <f t="shared" si="9"/>
        <v>0</v>
      </c>
      <c r="W19" s="17"/>
      <c r="X19" s="28">
        <f>VLOOKUP(A19,[1]总表!A$8:B$142,2,0)</f>
        <v>0</v>
      </c>
      <c r="Y19" s="28">
        <f>VLOOKUP(A19,[1]总表!A$8:C$1048576,3,0)</f>
        <v>0</v>
      </c>
      <c r="Z19" s="17">
        <f t="shared" si="11"/>
        <v>0</v>
      </c>
      <c r="AA19" s="17">
        <f t="shared" si="12"/>
        <v>0</v>
      </c>
      <c r="AB19" s="17">
        <f t="shared" si="13"/>
        <v>0</v>
      </c>
      <c r="AC19" s="17">
        <f t="shared" si="14"/>
        <v>0</v>
      </c>
    </row>
    <row r="20" ht="13.5" spans="1:29">
      <c r="A20" s="20" t="s">
        <v>91</v>
      </c>
      <c r="B20" s="15">
        <f t="shared" si="0"/>
        <v>0</v>
      </c>
      <c r="C20" s="15"/>
      <c r="D20" s="21">
        <v>0</v>
      </c>
      <c r="E20" s="21">
        <v>0</v>
      </c>
      <c r="F20" s="15">
        <f t="shared" si="2"/>
        <v>0</v>
      </c>
      <c r="G20" s="15"/>
      <c r="H20" s="21"/>
      <c r="I20" s="21"/>
      <c r="J20" s="17">
        <f t="shared" si="3"/>
        <v>0</v>
      </c>
      <c r="K20" s="17"/>
      <c r="L20" s="21"/>
      <c r="M20" s="21"/>
      <c r="N20" s="17">
        <f t="shared" si="5"/>
        <v>0</v>
      </c>
      <c r="O20" s="17"/>
      <c r="P20" s="28">
        <v>0</v>
      </c>
      <c r="Q20" s="28">
        <v>0</v>
      </c>
      <c r="R20" s="17">
        <f t="shared" si="7"/>
        <v>0</v>
      </c>
      <c r="S20" s="17"/>
      <c r="T20" s="28">
        <v>0</v>
      </c>
      <c r="U20" s="28">
        <v>0</v>
      </c>
      <c r="V20" s="17">
        <f t="shared" si="9"/>
        <v>0</v>
      </c>
      <c r="W20" s="17"/>
      <c r="X20" s="28">
        <f>VLOOKUP(A20,[1]总表!A$8:B$142,2,0)</f>
        <v>0</v>
      </c>
      <c r="Y20" s="28">
        <f>VLOOKUP(A20,[1]总表!A$8:C$1048576,3,0)</f>
        <v>0</v>
      </c>
      <c r="Z20" s="17">
        <f t="shared" si="11"/>
        <v>0</v>
      </c>
      <c r="AA20" s="17">
        <f t="shared" si="12"/>
        <v>0</v>
      </c>
      <c r="AB20" s="17">
        <f t="shared" si="13"/>
        <v>0</v>
      </c>
      <c r="AC20" s="17">
        <f t="shared" si="14"/>
        <v>0</v>
      </c>
    </row>
    <row r="21" ht="13.5" spans="1:29">
      <c r="A21" s="20" t="s">
        <v>92</v>
      </c>
      <c r="B21" s="15">
        <f t="shared" si="0"/>
        <v>0</v>
      </c>
      <c r="C21" s="15"/>
      <c r="D21" s="21">
        <v>0</v>
      </c>
      <c r="E21" s="21">
        <v>0</v>
      </c>
      <c r="F21" s="15">
        <f t="shared" si="2"/>
        <v>0</v>
      </c>
      <c r="G21" s="15"/>
      <c r="H21" s="21"/>
      <c r="I21" s="21"/>
      <c r="J21" s="17">
        <f t="shared" si="3"/>
        <v>0</v>
      </c>
      <c r="K21" s="17"/>
      <c r="L21" s="21"/>
      <c r="M21" s="21"/>
      <c r="N21" s="17">
        <f t="shared" si="5"/>
        <v>0</v>
      </c>
      <c r="O21" s="17"/>
      <c r="P21" s="28">
        <v>0</v>
      </c>
      <c r="Q21" s="28">
        <v>0</v>
      </c>
      <c r="R21" s="17">
        <f t="shared" si="7"/>
        <v>0</v>
      </c>
      <c r="S21" s="17"/>
      <c r="T21" s="28">
        <v>0</v>
      </c>
      <c r="U21" s="28">
        <v>0</v>
      </c>
      <c r="V21" s="17">
        <f t="shared" si="9"/>
        <v>0</v>
      </c>
      <c r="W21" s="17"/>
      <c r="X21" s="28">
        <f>VLOOKUP(A21,[1]总表!A$8:B$142,2,0)</f>
        <v>0</v>
      </c>
      <c r="Y21" s="28">
        <f>VLOOKUP(A21,[1]总表!A$8:C$1048576,3,0)</f>
        <v>0</v>
      </c>
      <c r="Z21" s="17">
        <f t="shared" si="11"/>
        <v>0</v>
      </c>
      <c r="AA21" s="17">
        <f t="shared" si="12"/>
        <v>0</v>
      </c>
      <c r="AB21" s="17">
        <f t="shared" si="13"/>
        <v>0</v>
      </c>
      <c r="AC21" s="17">
        <f t="shared" si="14"/>
        <v>0</v>
      </c>
    </row>
    <row r="22" ht="13.5" hidden="true" spans="1:29">
      <c r="A22" s="20" t="s">
        <v>26</v>
      </c>
      <c r="B22" s="15">
        <f t="shared" si="0"/>
        <v>0</v>
      </c>
      <c r="C22" s="15">
        <v>0</v>
      </c>
      <c r="D22" s="21">
        <v>0</v>
      </c>
      <c r="E22" s="21">
        <v>0</v>
      </c>
      <c r="F22" s="15">
        <f t="shared" si="2"/>
        <v>141.65</v>
      </c>
      <c r="G22" s="15">
        <v>117</v>
      </c>
      <c r="H22" s="21">
        <v>24.65</v>
      </c>
      <c r="I22" s="21">
        <v>3.65</v>
      </c>
      <c r="J22" s="17">
        <f t="shared" si="3"/>
        <v>0</v>
      </c>
      <c r="K22" s="17">
        <v>0</v>
      </c>
      <c r="L22" s="21">
        <v>0</v>
      </c>
      <c r="M22" s="21">
        <v>0</v>
      </c>
      <c r="N22" s="17">
        <f t="shared" si="5"/>
        <v>0</v>
      </c>
      <c r="O22" s="17">
        <v>0</v>
      </c>
      <c r="P22" s="28">
        <v>0</v>
      </c>
      <c r="Q22" s="28">
        <v>0</v>
      </c>
      <c r="R22" s="17">
        <f t="shared" si="7"/>
        <v>0</v>
      </c>
      <c r="S22" s="17">
        <v>0</v>
      </c>
      <c r="T22" s="28">
        <v>0</v>
      </c>
      <c r="U22" s="28">
        <v>0</v>
      </c>
      <c r="V22" s="17">
        <f t="shared" si="9"/>
        <v>0</v>
      </c>
      <c r="W22" s="17">
        <v>0</v>
      </c>
      <c r="X22" s="28">
        <f>VLOOKUP(A22,[1]总表!A$8:B$142,2,0)</f>
        <v>0</v>
      </c>
      <c r="Y22" s="28">
        <f>VLOOKUP(A22,[1]总表!A$8:C$1048576,3,0)</f>
        <v>0</v>
      </c>
      <c r="Z22" s="17">
        <f t="shared" si="11"/>
        <v>141.65</v>
      </c>
      <c r="AA22" s="17">
        <f t="shared" si="12"/>
        <v>117</v>
      </c>
      <c r="AB22" s="17">
        <f t="shared" si="13"/>
        <v>24.65</v>
      </c>
      <c r="AC22" s="17">
        <f t="shared" si="14"/>
        <v>3.65</v>
      </c>
    </row>
    <row r="23" ht="13.5" spans="1:29">
      <c r="A23" s="20" t="s">
        <v>93</v>
      </c>
      <c r="B23" s="15">
        <f t="shared" si="0"/>
        <v>0</v>
      </c>
      <c r="C23" s="15"/>
      <c r="D23" s="21">
        <v>0</v>
      </c>
      <c r="E23" s="21">
        <v>0</v>
      </c>
      <c r="F23" s="15">
        <f t="shared" si="2"/>
        <v>0</v>
      </c>
      <c r="G23" s="15"/>
      <c r="H23" s="21"/>
      <c r="I23" s="21"/>
      <c r="J23" s="17">
        <f t="shared" si="3"/>
        <v>0</v>
      </c>
      <c r="K23" s="17"/>
      <c r="L23" s="21"/>
      <c r="M23" s="21"/>
      <c r="N23" s="17">
        <f t="shared" si="5"/>
        <v>0</v>
      </c>
      <c r="O23" s="17"/>
      <c r="P23" s="28">
        <v>0</v>
      </c>
      <c r="Q23" s="28">
        <v>0</v>
      </c>
      <c r="R23" s="17">
        <f t="shared" si="7"/>
        <v>0</v>
      </c>
      <c r="S23" s="17"/>
      <c r="T23" s="28">
        <v>0</v>
      </c>
      <c r="U23" s="28">
        <v>0</v>
      </c>
      <c r="V23" s="17">
        <f t="shared" si="9"/>
        <v>0</v>
      </c>
      <c r="W23" s="17"/>
      <c r="X23" s="28">
        <f>VLOOKUP(A23,[1]总表!A$8:B$142,2,0)</f>
        <v>0</v>
      </c>
      <c r="Y23" s="28">
        <f>VLOOKUP(A23,[1]总表!A$8:C$1048576,3,0)</f>
        <v>0</v>
      </c>
      <c r="Z23" s="17">
        <f t="shared" si="11"/>
        <v>0</v>
      </c>
      <c r="AA23" s="17">
        <f t="shared" si="12"/>
        <v>0</v>
      </c>
      <c r="AB23" s="17">
        <f t="shared" si="13"/>
        <v>0</v>
      </c>
      <c r="AC23" s="17">
        <f t="shared" si="14"/>
        <v>0</v>
      </c>
    </row>
    <row r="24" ht="13.5" spans="1:29">
      <c r="A24" s="20" t="s">
        <v>94</v>
      </c>
      <c r="B24" s="15">
        <f t="shared" si="0"/>
        <v>0</v>
      </c>
      <c r="C24" s="15"/>
      <c r="D24" s="21">
        <v>0</v>
      </c>
      <c r="E24" s="21">
        <v>0</v>
      </c>
      <c r="F24" s="15">
        <f t="shared" si="2"/>
        <v>0</v>
      </c>
      <c r="G24" s="15"/>
      <c r="H24" s="21"/>
      <c r="I24" s="21"/>
      <c r="J24" s="17">
        <f t="shared" si="3"/>
        <v>0</v>
      </c>
      <c r="K24" s="17"/>
      <c r="L24" s="21"/>
      <c r="M24" s="21"/>
      <c r="N24" s="17">
        <f t="shared" si="5"/>
        <v>0</v>
      </c>
      <c r="O24" s="17"/>
      <c r="P24" s="28">
        <v>0</v>
      </c>
      <c r="Q24" s="28">
        <v>0</v>
      </c>
      <c r="R24" s="17">
        <f t="shared" si="7"/>
        <v>0</v>
      </c>
      <c r="S24" s="17"/>
      <c r="T24" s="28">
        <v>0</v>
      </c>
      <c r="U24" s="28">
        <v>0</v>
      </c>
      <c r="V24" s="17">
        <f t="shared" si="9"/>
        <v>0</v>
      </c>
      <c r="W24" s="17"/>
      <c r="X24" s="28">
        <f>VLOOKUP(A24,[1]总表!A$8:B$142,2,0)</f>
        <v>0</v>
      </c>
      <c r="Y24" s="28">
        <f>VLOOKUP(A24,[1]总表!A$8:C$1048576,3,0)</f>
        <v>0</v>
      </c>
      <c r="Z24" s="17">
        <f t="shared" si="11"/>
        <v>0</v>
      </c>
      <c r="AA24" s="17">
        <f t="shared" si="12"/>
        <v>0</v>
      </c>
      <c r="AB24" s="17">
        <f t="shared" si="13"/>
        <v>0</v>
      </c>
      <c r="AC24" s="17">
        <f t="shared" si="14"/>
        <v>0</v>
      </c>
    </row>
    <row r="25" ht="13.5" spans="1:29">
      <c r="A25" s="20" t="s">
        <v>95</v>
      </c>
      <c r="B25" s="15">
        <f t="shared" si="0"/>
        <v>0</v>
      </c>
      <c r="C25" s="15"/>
      <c r="D25" s="21">
        <v>0</v>
      </c>
      <c r="E25" s="21">
        <v>0</v>
      </c>
      <c r="F25" s="15">
        <f t="shared" si="2"/>
        <v>0</v>
      </c>
      <c r="G25" s="15"/>
      <c r="H25" s="21"/>
      <c r="I25" s="21"/>
      <c r="J25" s="17">
        <f t="shared" si="3"/>
        <v>0</v>
      </c>
      <c r="K25" s="17"/>
      <c r="L25" s="21"/>
      <c r="M25" s="21"/>
      <c r="N25" s="17">
        <f t="shared" si="5"/>
        <v>0</v>
      </c>
      <c r="O25" s="17"/>
      <c r="P25" s="28">
        <v>0</v>
      </c>
      <c r="Q25" s="28">
        <v>0</v>
      </c>
      <c r="R25" s="17">
        <f t="shared" si="7"/>
        <v>0</v>
      </c>
      <c r="S25" s="17"/>
      <c r="T25" s="28">
        <v>0</v>
      </c>
      <c r="U25" s="28">
        <v>0</v>
      </c>
      <c r="V25" s="17">
        <f t="shared" si="9"/>
        <v>0</v>
      </c>
      <c r="W25" s="17"/>
      <c r="X25" s="28">
        <f>VLOOKUP(A25,[1]总表!A$8:B$142,2,0)</f>
        <v>0</v>
      </c>
      <c r="Y25" s="28">
        <f>VLOOKUP(A25,[1]总表!A$8:C$1048576,3,0)</f>
        <v>0</v>
      </c>
      <c r="Z25" s="17">
        <f t="shared" si="11"/>
        <v>0</v>
      </c>
      <c r="AA25" s="17">
        <f t="shared" si="12"/>
        <v>0</v>
      </c>
      <c r="AB25" s="17">
        <f t="shared" si="13"/>
        <v>0</v>
      </c>
      <c r="AC25" s="17">
        <f t="shared" si="14"/>
        <v>0</v>
      </c>
    </row>
    <row r="26" ht="13.5" hidden="true" spans="1:29">
      <c r="A26" s="20" t="s">
        <v>27</v>
      </c>
      <c r="B26" s="15">
        <f t="shared" si="0"/>
        <v>0</v>
      </c>
      <c r="C26" s="15">
        <v>0</v>
      </c>
      <c r="D26" s="21">
        <v>0</v>
      </c>
      <c r="E26" s="21">
        <v>0</v>
      </c>
      <c r="F26" s="15">
        <f t="shared" si="2"/>
        <v>0</v>
      </c>
      <c r="G26" s="15">
        <v>0</v>
      </c>
      <c r="H26" s="21"/>
      <c r="I26" s="21"/>
      <c r="J26" s="17">
        <f t="shared" si="3"/>
        <v>0</v>
      </c>
      <c r="K26" s="17">
        <v>0</v>
      </c>
      <c r="L26" s="21"/>
      <c r="M26" s="21"/>
      <c r="N26" s="17">
        <f t="shared" si="5"/>
        <v>0</v>
      </c>
      <c r="O26" s="17">
        <v>0</v>
      </c>
      <c r="P26" s="28">
        <v>0</v>
      </c>
      <c r="Q26" s="28">
        <v>0</v>
      </c>
      <c r="R26" s="17">
        <f t="shared" si="7"/>
        <v>0</v>
      </c>
      <c r="S26" s="17">
        <v>0</v>
      </c>
      <c r="T26" s="28">
        <v>0</v>
      </c>
      <c r="U26" s="28">
        <v>0</v>
      </c>
      <c r="V26" s="17">
        <f t="shared" si="9"/>
        <v>2.43</v>
      </c>
      <c r="W26" s="17">
        <v>2.4</v>
      </c>
      <c r="X26" s="28">
        <f>VLOOKUP(A26,[1]总表!A$8:B$142,2,0)</f>
        <v>0.03</v>
      </c>
      <c r="Y26" s="28">
        <f>VLOOKUP(A26,[1]总表!A$8:C$1048576,3,0)</f>
        <v>0.03</v>
      </c>
      <c r="Z26" s="17">
        <f t="shared" si="11"/>
        <v>2.43</v>
      </c>
      <c r="AA26" s="17">
        <f t="shared" si="12"/>
        <v>2.4</v>
      </c>
      <c r="AB26" s="17">
        <f t="shared" si="13"/>
        <v>0.03</v>
      </c>
      <c r="AC26" s="17">
        <f t="shared" si="14"/>
        <v>0.03</v>
      </c>
    </row>
    <row r="27" ht="13.5" spans="1:29">
      <c r="A27" s="20" t="s">
        <v>96</v>
      </c>
      <c r="B27" s="15">
        <f t="shared" si="0"/>
        <v>0</v>
      </c>
      <c r="C27" s="15"/>
      <c r="D27" s="21">
        <v>0</v>
      </c>
      <c r="E27" s="21">
        <v>0</v>
      </c>
      <c r="F27" s="15">
        <f t="shared" si="2"/>
        <v>0</v>
      </c>
      <c r="G27" s="15"/>
      <c r="H27" s="21"/>
      <c r="I27" s="21"/>
      <c r="J27" s="17">
        <f t="shared" si="3"/>
        <v>0</v>
      </c>
      <c r="K27" s="17"/>
      <c r="L27" s="21"/>
      <c r="M27" s="21"/>
      <c r="N27" s="17">
        <f t="shared" si="5"/>
        <v>0</v>
      </c>
      <c r="O27" s="17"/>
      <c r="P27" s="28">
        <v>0</v>
      </c>
      <c r="Q27" s="28">
        <v>0</v>
      </c>
      <c r="R27" s="17">
        <f t="shared" si="7"/>
        <v>0</v>
      </c>
      <c r="S27" s="17"/>
      <c r="T27" s="28">
        <v>0</v>
      </c>
      <c r="U27" s="28">
        <v>0</v>
      </c>
      <c r="V27" s="17">
        <f t="shared" si="9"/>
        <v>0</v>
      </c>
      <c r="W27" s="17"/>
      <c r="X27" s="28">
        <f>VLOOKUP(A27,[1]总表!A$8:B$142,2,0)</f>
        <v>0</v>
      </c>
      <c r="Y27" s="28">
        <f>VLOOKUP(A27,[1]总表!A$8:C$1048576,3,0)</f>
        <v>0</v>
      </c>
      <c r="Z27" s="17">
        <f t="shared" si="11"/>
        <v>0</v>
      </c>
      <c r="AA27" s="17">
        <f t="shared" si="12"/>
        <v>0</v>
      </c>
      <c r="AB27" s="17">
        <f t="shared" si="13"/>
        <v>0</v>
      </c>
      <c r="AC27" s="17">
        <f t="shared" si="14"/>
        <v>0</v>
      </c>
    </row>
    <row r="28" ht="13.5" spans="1:29">
      <c r="A28" s="20" t="s">
        <v>97</v>
      </c>
      <c r="B28" s="15">
        <f t="shared" si="0"/>
        <v>0</v>
      </c>
      <c r="C28" s="15"/>
      <c r="D28" s="21">
        <v>0</v>
      </c>
      <c r="E28" s="21">
        <v>0</v>
      </c>
      <c r="F28" s="15">
        <f t="shared" si="2"/>
        <v>0</v>
      </c>
      <c r="G28" s="15"/>
      <c r="H28" s="21"/>
      <c r="I28" s="21"/>
      <c r="J28" s="17">
        <f t="shared" si="3"/>
        <v>0</v>
      </c>
      <c r="K28" s="17"/>
      <c r="L28" s="21"/>
      <c r="M28" s="21"/>
      <c r="N28" s="17">
        <f t="shared" si="5"/>
        <v>0</v>
      </c>
      <c r="O28" s="17"/>
      <c r="P28" s="28">
        <v>0</v>
      </c>
      <c r="Q28" s="28">
        <v>0</v>
      </c>
      <c r="R28" s="17">
        <f t="shared" si="7"/>
        <v>0</v>
      </c>
      <c r="S28" s="17"/>
      <c r="T28" s="28">
        <v>0</v>
      </c>
      <c r="U28" s="28">
        <v>0</v>
      </c>
      <c r="V28" s="17">
        <f t="shared" si="9"/>
        <v>0</v>
      </c>
      <c r="W28" s="17"/>
      <c r="X28" s="28">
        <f>VLOOKUP(A28,[1]总表!A$8:B$142,2,0)</f>
        <v>0</v>
      </c>
      <c r="Y28" s="28">
        <f>VLOOKUP(A28,[1]总表!A$8:C$1048576,3,0)</f>
        <v>0</v>
      </c>
      <c r="Z28" s="17">
        <f t="shared" si="11"/>
        <v>0</v>
      </c>
      <c r="AA28" s="17">
        <f t="shared" si="12"/>
        <v>0</v>
      </c>
      <c r="AB28" s="17">
        <f t="shared" si="13"/>
        <v>0</v>
      </c>
      <c r="AC28" s="17">
        <f t="shared" si="14"/>
        <v>0</v>
      </c>
    </row>
    <row r="29" ht="13.5" spans="1:29">
      <c r="A29" s="20" t="s">
        <v>98</v>
      </c>
      <c r="B29" s="15">
        <f t="shared" si="0"/>
        <v>0</v>
      </c>
      <c r="C29" s="15"/>
      <c r="D29" s="21">
        <v>0</v>
      </c>
      <c r="E29" s="21">
        <v>0</v>
      </c>
      <c r="F29" s="15">
        <f t="shared" si="2"/>
        <v>0</v>
      </c>
      <c r="G29" s="15"/>
      <c r="H29" s="21"/>
      <c r="I29" s="21"/>
      <c r="J29" s="17">
        <f t="shared" si="3"/>
        <v>0</v>
      </c>
      <c r="K29" s="17"/>
      <c r="L29" s="21"/>
      <c r="M29" s="21"/>
      <c r="N29" s="17">
        <f t="shared" si="5"/>
        <v>0</v>
      </c>
      <c r="O29" s="17"/>
      <c r="P29" s="28">
        <v>0</v>
      </c>
      <c r="Q29" s="28">
        <v>0</v>
      </c>
      <c r="R29" s="17">
        <f t="shared" si="7"/>
        <v>0</v>
      </c>
      <c r="S29" s="17"/>
      <c r="T29" s="28">
        <v>0</v>
      </c>
      <c r="U29" s="28">
        <v>0</v>
      </c>
      <c r="V29" s="17">
        <f t="shared" si="9"/>
        <v>0</v>
      </c>
      <c r="W29" s="17"/>
      <c r="X29" s="28">
        <f>VLOOKUP(A29,[1]总表!A$8:B$142,2,0)</f>
        <v>0</v>
      </c>
      <c r="Y29" s="28">
        <f>VLOOKUP(A29,[1]总表!A$8:C$1048576,3,0)</f>
        <v>0</v>
      </c>
      <c r="Z29" s="17">
        <f t="shared" si="11"/>
        <v>0</v>
      </c>
      <c r="AA29" s="17">
        <f t="shared" si="12"/>
        <v>0</v>
      </c>
      <c r="AB29" s="17">
        <f t="shared" si="13"/>
        <v>0</v>
      </c>
      <c r="AC29" s="17">
        <f t="shared" si="14"/>
        <v>0</v>
      </c>
    </row>
    <row r="30" ht="13.5" spans="1:29">
      <c r="A30" s="20" t="s">
        <v>99</v>
      </c>
      <c r="B30" s="15">
        <f t="shared" si="0"/>
        <v>0</v>
      </c>
      <c r="C30" s="15"/>
      <c r="D30" s="21">
        <v>0</v>
      </c>
      <c r="E30" s="21">
        <v>0</v>
      </c>
      <c r="F30" s="15">
        <f t="shared" si="2"/>
        <v>0</v>
      </c>
      <c r="G30" s="15"/>
      <c r="H30" s="21"/>
      <c r="I30" s="21"/>
      <c r="J30" s="17">
        <f t="shared" si="3"/>
        <v>0</v>
      </c>
      <c r="K30" s="17"/>
      <c r="L30" s="21"/>
      <c r="M30" s="21"/>
      <c r="N30" s="17">
        <f t="shared" si="5"/>
        <v>0</v>
      </c>
      <c r="O30" s="17"/>
      <c r="P30" s="28">
        <v>0</v>
      </c>
      <c r="Q30" s="28">
        <v>0</v>
      </c>
      <c r="R30" s="17">
        <f t="shared" si="7"/>
        <v>0</v>
      </c>
      <c r="S30" s="17"/>
      <c r="T30" s="28">
        <v>0</v>
      </c>
      <c r="U30" s="28">
        <v>0</v>
      </c>
      <c r="V30" s="17">
        <f t="shared" si="9"/>
        <v>0</v>
      </c>
      <c r="W30" s="17"/>
      <c r="X30" s="28">
        <f>VLOOKUP(A30,[1]总表!A$8:B$142,2,0)</f>
        <v>0</v>
      </c>
      <c r="Y30" s="28">
        <f>VLOOKUP(A30,[1]总表!A$8:C$1048576,3,0)</f>
        <v>0</v>
      </c>
      <c r="Z30" s="17">
        <f t="shared" si="11"/>
        <v>0</v>
      </c>
      <c r="AA30" s="17">
        <f t="shared" si="12"/>
        <v>0</v>
      </c>
      <c r="AB30" s="17">
        <f t="shared" si="13"/>
        <v>0</v>
      </c>
      <c r="AC30" s="17">
        <f t="shared" si="14"/>
        <v>0</v>
      </c>
    </row>
    <row r="31" ht="13.5" spans="1:29">
      <c r="A31" s="20" t="s">
        <v>100</v>
      </c>
      <c r="B31" s="15">
        <f t="shared" si="0"/>
        <v>0</v>
      </c>
      <c r="C31" s="15"/>
      <c r="D31" s="21">
        <v>0</v>
      </c>
      <c r="E31" s="21">
        <v>0</v>
      </c>
      <c r="F31" s="15">
        <f t="shared" si="2"/>
        <v>0</v>
      </c>
      <c r="G31" s="15"/>
      <c r="H31" s="21"/>
      <c r="I31" s="21"/>
      <c r="J31" s="17">
        <f t="shared" si="3"/>
        <v>0</v>
      </c>
      <c r="K31" s="17"/>
      <c r="L31" s="21"/>
      <c r="M31" s="21"/>
      <c r="N31" s="17">
        <f t="shared" si="5"/>
        <v>0</v>
      </c>
      <c r="O31" s="17"/>
      <c r="P31" s="28">
        <v>0</v>
      </c>
      <c r="Q31" s="28">
        <v>0</v>
      </c>
      <c r="R31" s="17">
        <f t="shared" si="7"/>
        <v>0</v>
      </c>
      <c r="S31" s="17"/>
      <c r="T31" s="28">
        <v>0</v>
      </c>
      <c r="U31" s="28">
        <v>0</v>
      </c>
      <c r="V31" s="17">
        <f t="shared" si="9"/>
        <v>0</v>
      </c>
      <c r="W31" s="17"/>
      <c r="X31" s="28">
        <f>VLOOKUP(A31,[1]总表!A$8:B$142,2,0)</f>
        <v>0</v>
      </c>
      <c r="Y31" s="28">
        <f>VLOOKUP(A31,[1]总表!A$8:C$1048576,3,0)</f>
        <v>0</v>
      </c>
      <c r="Z31" s="17">
        <f t="shared" si="11"/>
        <v>0</v>
      </c>
      <c r="AA31" s="17">
        <f t="shared" si="12"/>
        <v>0</v>
      </c>
      <c r="AB31" s="17">
        <f t="shared" si="13"/>
        <v>0</v>
      </c>
      <c r="AC31" s="17">
        <f t="shared" si="14"/>
        <v>0</v>
      </c>
    </row>
    <row r="32" ht="13.5" spans="1:29">
      <c r="A32" s="20" t="s">
        <v>101</v>
      </c>
      <c r="B32" s="15">
        <f t="shared" si="0"/>
        <v>0</v>
      </c>
      <c r="C32" s="15"/>
      <c r="D32" s="21">
        <v>0</v>
      </c>
      <c r="E32" s="21">
        <v>0</v>
      </c>
      <c r="F32" s="15">
        <f t="shared" si="2"/>
        <v>0</v>
      </c>
      <c r="G32" s="15"/>
      <c r="H32" s="21"/>
      <c r="I32" s="21"/>
      <c r="J32" s="17">
        <f t="shared" si="3"/>
        <v>0</v>
      </c>
      <c r="K32" s="17"/>
      <c r="L32" s="21"/>
      <c r="M32" s="21"/>
      <c r="N32" s="17">
        <f t="shared" si="5"/>
        <v>0</v>
      </c>
      <c r="O32" s="17"/>
      <c r="P32" s="28">
        <v>0</v>
      </c>
      <c r="Q32" s="28">
        <v>0</v>
      </c>
      <c r="R32" s="17">
        <f t="shared" si="7"/>
        <v>0</v>
      </c>
      <c r="S32" s="17"/>
      <c r="T32" s="28">
        <v>0</v>
      </c>
      <c r="U32" s="28">
        <v>0</v>
      </c>
      <c r="V32" s="17">
        <f t="shared" si="9"/>
        <v>0</v>
      </c>
      <c r="W32" s="17"/>
      <c r="X32" s="28">
        <f>VLOOKUP(A32,[1]总表!A$8:B$142,2,0)</f>
        <v>0</v>
      </c>
      <c r="Y32" s="28">
        <f>VLOOKUP(A32,[1]总表!A$8:C$1048576,3,0)</f>
        <v>0</v>
      </c>
      <c r="Z32" s="17">
        <f t="shared" si="11"/>
        <v>0</v>
      </c>
      <c r="AA32" s="17">
        <f t="shared" si="12"/>
        <v>0</v>
      </c>
      <c r="AB32" s="17">
        <f t="shared" si="13"/>
        <v>0</v>
      </c>
      <c r="AC32" s="17">
        <f t="shared" si="14"/>
        <v>0</v>
      </c>
    </row>
    <row r="33" ht="13.5" spans="1:29">
      <c r="A33" s="20" t="s">
        <v>102</v>
      </c>
      <c r="B33" s="15">
        <f t="shared" si="0"/>
        <v>0</v>
      </c>
      <c r="C33" s="15"/>
      <c r="D33" s="21">
        <v>0</v>
      </c>
      <c r="E33" s="21">
        <v>0</v>
      </c>
      <c r="F33" s="15">
        <f t="shared" si="2"/>
        <v>0</v>
      </c>
      <c r="G33" s="15"/>
      <c r="H33" s="21"/>
      <c r="I33" s="21"/>
      <c r="J33" s="17">
        <f t="shared" si="3"/>
        <v>0</v>
      </c>
      <c r="K33" s="17"/>
      <c r="L33" s="21"/>
      <c r="M33" s="21"/>
      <c r="N33" s="17">
        <f t="shared" si="5"/>
        <v>0</v>
      </c>
      <c r="O33" s="17"/>
      <c r="P33" s="28">
        <v>0</v>
      </c>
      <c r="Q33" s="28">
        <v>0</v>
      </c>
      <c r="R33" s="17">
        <f t="shared" si="7"/>
        <v>0</v>
      </c>
      <c r="S33" s="17"/>
      <c r="T33" s="28">
        <v>0</v>
      </c>
      <c r="U33" s="28">
        <v>0</v>
      </c>
      <c r="V33" s="17">
        <f t="shared" si="9"/>
        <v>0</v>
      </c>
      <c r="W33" s="17"/>
      <c r="X33" s="28">
        <f>VLOOKUP(A33,[1]总表!A$8:B$142,2,0)</f>
        <v>0</v>
      </c>
      <c r="Y33" s="28">
        <f>VLOOKUP(A33,[1]总表!A$8:C$1048576,3,0)</f>
        <v>0</v>
      </c>
      <c r="Z33" s="17">
        <f t="shared" si="11"/>
        <v>0</v>
      </c>
      <c r="AA33" s="17">
        <f t="shared" si="12"/>
        <v>0</v>
      </c>
      <c r="AB33" s="17">
        <f t="shared" si="13"/>
        <v>0</v>
      </c>
      <c r="AC33" s="17">
        <f t="shared" si="14"/>
        <v>0</v>
      </c>
    </row>
    <row r="34" ht="13.5" spans="1:29">
      <c r="A34" s="20" t="s">
        <v>103</v>
      </c>
      <c r="B34" s="15">
        <f t="shared" si="0"/>
        <v>0</v>
      </c>
      <c r="C34" s="15"/>
      <c r="D34" s="21">
        <v>0</v>
      </c>
      <c r="E34" s="21">
        <v>0</v>
      </c>
      <c r="F34" s="15">
        <f t="shared" si="2"/>
        <v>0</v>
      </c>
      <c r="G34" s="15"/>
      <c r="H34" s="21"/>
      <c r="I34" s="21"/>
      <c r="J34" s="17">
        <f t="shared" si="3"/>
        <v>0</v>
      </c>
      <c r="K34" s="17"/>
      <c r="L34" s="21"/>
      <c r="M34" s="21"/>
      <c r="N34" s="17">
        <f t="shared" si="5"/>
        <v>0</v>
      </c>
      <c r="O34" s="17"/>
      <c r="P34" s="28">
        <v>0</v>
      </c>
      <c r="Q34" s="28">
        <v>0</v>
      </c>
      <c r="R34" s="17">
        <f t="shared" si="7"/>
        <v>0</v>
      </c>
      <c r="S34" s="17"/>
      <c r="T34" s="28">
        <v>0</v>
      </c>
      <c r="U34" s="28">
        <v>0</v>
      </c>
      <c r="V34" s="17">
        <f t="shared" si="9"/>
        <v>0</v>
      </c>
      <c r="W34" s="17"/>
      <c r="X34" s="28">
        <f>VLOOKUP(A34,[1]总表!A$8:B$142,2,0)</f>
        <v>0</v>
      </c>
      <c r="Y34" s="28">
        <f>VLOOKUP(A34,[1]总表!A$8:C$1048576,3,0)</f>
        <v>0</v>
      </c>
      <c r="Z34" s="17">
        <f t="shared" si="11"/>
        <v>0</v>
      </c>
      <c r="AA34" s="17">
        <f t="shared" si="12"/>
        <v>0</v>
      </c>
      <c r="AB34" s="17">
        <f t="shared" si="13"/>
        <v>0</v>
      </c>
      <c r="AC34" s="17">
        <f t="shared" si="14"/>
        <v>0</v>
      </c>
    </row>
    <row r="35" ht="24" spans="1:29">
      <c r="A35" s="20" t="s">
        <v>104</v>
      </c>
      <c r="B35" s="15">
        <f t="shared" si="0"/>
        <v>0</v>
      </c>
      <c r="C35" s="15"/>
      <c r="D35" s="21">
        <v>0</v>
      </c>
      <c r="E35" s="21">
        <v>0</v>
      </c>
      <c r="F35" s="15">
        <f t="shared" si="2"/>
        <v>0</v>
      </c>
      <c r="G35" s="15"/>
      <c r="H35" s="21"/>
      <c r="I35" s="21"/>
      <c r="J35" s="17">
        <f t="shared" si="3"/>
        <v>0</v>
      </c>
      <c r="K35" s="17"/>
      <c r="L35" s="21"/>
      <c r="M35" s="21"/>
      <c r="N35" s="17">
        <f t="shared" si="5"/>
        <v>0</v>
      </c>
      <c r="O35" s="17"/>
      <c r="P35" s="28">
        <v>0</v>
      </c>
      <c r="Q35" s="28">
        <v>0</v>
      </c>
      <c r="R35" s="17">
        <f t="shared" si="7"/>
        <v>0</v>
      </c>
      <c r="S35" s="17"/>
      <c r="T35" s="28">
        <v>0</v>
      </c>
      <c r="U35" s="28">
        <v>0</v>
      </c>
      <c r="V35" s="17">
        <f t="shared" si="9"/>
        <v>0</v>
      </c>
      <c r="W35" s="17"/>
      <c r="X35" s="28">
        <f>VLOOKUP(A35,[1]总表!A$8:B$142,2,0)</f>
        <v>0</v>
      </c>
      <c r="Y35" s="28">
        <f>VLOOKUP(A35,[1]总表!A$8:C$1048576,3,0)</f>
        <v>0</v>
      </c>
      <c r="Z35" s="17">
        <f t="shared" si="11"/>
        <v>0</v>
      </c>
      <c r="AA35" s="17">
        <f t="shared" si="12"/>
        <v>0</v>
      </c>
      <c r="AB35" s="17">
        <f t="shared" si="13"/>
        <v>0</v>
      </c>
      <c r="AC35" s="17">
        <f t="shared" si="14"/>
        <v>0</v>
      </c>
    </row>
    <row r="36" ht="13.5" hidden="true" spans="1:29">
      <c r="A36" s="20" t="s">
        <v>28</v>
      </c>
      <c r="B36" s="15">
        <f t="shared" si="0"/>
        <v>0</v>
      </c>
      <c r="C36" s="15">
        <v>0</v>
      </c>
      <c r="D36" s="21">
        <v>0</v>
      </c>
      <c r="E36" s="21">
        <v>0</v>
      </c>
      <c r="F36" s="15">
        <f t="shared" si="2"/>
        <v>828</v>
      </c>
      <c r="G36" s="15">
        <v>768</v>
      </c>
      <c r="H36" s="21">
        <v>60</v>
      </c>
      <c r="I36" s="21">
        <v>0</v>
      </c>
      <c r="J36" s="17">
        <f t="shared" si="3"/>
        <v>13</v>
      </c>
      <c r="K36" s="17">
        <v>12</v>
      </c>
      <c r="L36" s="21">
        <v>1</v>
      </c>
      <c r="M36" s="21">
        <v>1</v>
      </c>
      <c r="N36" s="17">
        <f t="shared" si="5"/>
        <v>83.1</v>
      </c>
      <c r="O36" s="17">
        <v>8.4</v>
      </c>
      <c r="P36" s="28">
        <v>74.7</v>
      </c>
      <c r="Q36" s="28">
        <v>0</v>
      </c>
      <c r="R36" s="17">
        <f t="shared" si="7"/>
        <v>15.25</v>
      </c>
      <c r="S36" s="17">
        <v>0</v>
      </c>
      <c r="T36" s="28">
        <v>15.25</v>
      </c>
      <c r="U36" s="28">
        <v>0.25</v>
      </c>
      <c r="V36" s="17">
        <f t="shared" si="9"/>
        <v>7.22</v>
      </c>
      <c r="W36" s="17">
        <v>7.2</v>
      </c>
      <c r="X36" s="28">
        <f>VLOOKUP(A36,[1]总表!A$8:B$142,2,0)</f>
        <v>0.02</v>
      </c>
      <c r="Y36" s="28">
        <f>VLOOKUP(A36,[1]总表!A$8:C$1048576,3,0)</f>
        <v>0.02</v>
      </c>
      <c r="Z36" s="17">
        <f t="shared" si="11"/>
        <v>946.57</v>
      </c>
      <c r="AA36" s="17">
        <f t="shared" si="12"/>
        <v>795.6</v>
      </c>
      <c r="AB36" s="17">
        <f t="shared" si="13"/>
        <v>150.97</v>
      </c>
      <c r="AC36" s="17">
        <f t="shared" si="14"/>
        <v>1.27</v>
      </c>
    </row>
    <row r="37" ht="13.5" spans="1:29">
      <c r="A37" s="20" t="s">
        <v>105</v>
      </c>
      <c r="B37" s="15">
        <f t="shared" si="0"/>
        <v>0</v>
      </c>
      <c r="C37" s="15"/>
      <c r="D37" s="21">
        <v>0</v>
      </c>
      <c r="E37" s="21">
        <v>0</v>
      </c>
      <c r="F37" s="15">
        <f t="shared" si="2"/>
        <v>0</v>
      </c>
      <c r="G37" s="15"/>
      <c r="H37" s="21"/>
      <c r="I37" s="21"/>
      <c r="J37" s="17">
        <f t="shared" si="3"/>
        <v>0</v>
      </c>
      <c r="K37" s="17"/>
      <c r="L37" s="21"/>
      <c r="M37" s="21"/>
      <c r="N37" s="17">
        <f t="shared" si="5"/>
        <v>0</v>
      </c>
      <c r="O37" s="17"/>
      <c r="P37" s="28">
        <v>0</v>
      </c>
      <c r="Q37" s="28">
        <v>0</v>
      </c>
      <c r="R37" s="17">
        <f t="shared" si="7"/>
        <v>0</v>
      </c>
      <c r="S37" s="17"/>
      <c r="T37" s="28">
        <v>0</v>
      </c>
      <c r="U37" s="28">
        <v>0</v>
      </c>
      <c r="V37" s="17">
        <f t="shared" si="9"/>
        <v>0</v>
      </c>
      <c r="W37" s="17"/>
      <c r="X37" s="28">
        <f>VLOOKUP(A37,[1]总表!A$8:B$142,2,0)</f>
        <v>0</v>
      </c>
      <c r="Y37" s="28">
        <f>VLOOKUP(A37,[1]总表!A$8:C$1048576,3,0)</f>
        <v>0</v>
      </c>
      <c r="Z37" s="17">
        <f t="shared" si="11"/>
        <v>0</v>
      </c>
      <c r="AA37" s="17">
        <f t="shared" si="12"/>
        <v>0</v>
      </c>
      <c r="AB37" s="17">
        <f t="shared" si="13"/>
        <v>0</v>
      </c>
      <c r="AC37" s="17">
        <f t="shared" si="14"/>
        <v>0</v>
      </c>
    </row>
    <row r="38" ht="13.5" spans="1:29">
      <c r="A38" s="20" t="s">
        <v>106</v>
      </c>
      <c r="B38" s="15">
        <f t="shared" si="0"/>
        <v>0</v>
      </c>
      <c r="C38" s="15"/>
      <c r="D38" s="21">
        <v>0</v>
      </c>
      <c r="E38" s="21">
        <v>0</v>
      </c>
      <c r="F38" s="15">
        <f t="shared" si="2"/>
        <v>0</v>
      </c>
      <c r="G38" s="15"/>
      <c r="H38" s="21"/>
      <c r="I38" s="21"/>
      <c r="J38" s="17">
        <f t="shared" si="3"/>
        <v>0</v>
      </c>
      <c r="K38" s="17"/>
      <c r="L38" s="21"/>
      <c r="M38" s="21"/>
      <c r="N38" s="17">
        <f t="shared" si="5"/>
        <v>0</v>
      </c>
      <c r="O38" s="17"/>
      <c r="P38" s="28">
        <v>0</v>
      </c>
      <c r="Q38" s="28">
        <v>0</v>
      </c>
      <c r="R38" s="17">
        <f t="shared" si="7"/>
        <v>0</v>
      </c>
      <c r="S38" s="17"/>
      <c r="T38" s="28">
        <v>0</v>
      </c>
      <c r="U38" s="28">
        <v>0</v>
      </c>
      <c r="V38" s="17">
        <f t="shared" si="9"/>
        <v>0</v>
      </c>
      <c r="W38" s="17"/>
      <c r="X38" s="28">
        <f>VLOOKUP(A38,[1]总表!A$8:B$142,2,0)</f>
        <v>0</v>
      </c>
      <c r="Y38" s="28">
        <f>VLOOKUP(A38,[1]总表!A$8:C$1048576,3,0)</f>
        <v>0</v>
      </c>
      <c r="Z38" s="17">
        <f t="shared" si="11"/>
        <v>0</v>
      </c>
      <c r="AA38" s="17">
        <f t="shared" si="12"/>
        <v>0</v>
      </c>
      <c r="AB38" s="17">
        <f t="shared" si="13"/>
        <v>0</v>
      </c>
      <c r="AC38" s="17">
        <f t="shared" si="14"/>
        <v>0</v>
      </c>
    </row>
    <row r="39" ht="13.5" spans="1:29">
      <c r="A39" s="20" t="s">
        <v>29</v>
      </c>
      <c r="B39" s="15">
        <f t="shared" si="0"/>
        <v>0</v>
      </c>
      <c r="C39" s="15"/>
      <c r="D39" s="21">
        <v>0</v>
      </c>
      <c r="E39" s="21">
        <v>0</v>
      </c>
      <c r="F39" s="15">
        <f t="shared" si="2"/>
        <v>0</v>
      </c>
      <c r="G39" s="15"/>
      <c r="H39" s="21"/>
      <c r="I39" s="21"/>
      <c r="J39" s="17">
        <f t="shared" si="3"/>
        <v>0</v>
      </c>
      <c r="K39" s="17"/>
      <c r="L39" s="21"/>
      <c r="M39" s="21"/>
      <c r="N39" s="17">
        <f t="shared" si="5"/>
        <v>0</v>
      </c>
      <c r="O39" s="17"/>
      <c r="P39" s="28">
        <v>0</v>
      </c>
      <c r="Q39" s="28">
        <v>0</v>
      </c>
      <c r="R39" s="17">
        <f t="shared" si="7"/>
        <v>0</v>
      </c>
      <c r="S39" s="17"/>
      <c r="T39" s="28">
        <v>0</v>
      </c>
      <c r="U39" s="28">
        <v>0</v>
      </c>
      <c r="V39" s="17">
        <f t="shared" si="9"/>
        <v>0</v>
      </c>
      <c r="W39" s="17"/>
      <c r="X39" s="28">
        <f>VLOOKUP(A39,[1]总表!A$8:B$142,2,0)</f>
        <v>0</v>
      </c>
      <c r="Y39" s="28">
        <f>VLOOKUP(A39,[1]总表!A$8:C$1048576,3,0)</f>
        <v>0</v>
      </c>
      <c r="Z39" s="17">
        <f t="shared" si="11"/>
        <v>0</v>
      </c>
      <c r="AA39" s="17">
        <f t="shared" si="12"/>
        <v>0</v>
      </c>
      <c r="AB39" s="17">
        <f t="shared" si="13"/>
        <v>0</v>
      </c>
      <c r="AC39" s="17">
        <f t="shared" si="14"/>
        <v>0</v>
      </c>
    </row>
    <row r="40" ht="13.5" spans="1:29">
      <c r="A40" s="20" t="s">
        <v>107</v>
      </c>
      <c r="B40" s="15">
        <f t="shared" si="0"/>
        <v>0</v>
      </c>
      <c r="C40" s="15"/>
      <c r="D40" s="21">
        <v>0</v>
      </c>
      <c r="E40" s="21">
        <v>0</v>
      </c>
      <c r="F40" s="15">
        <f t="shared" si="2"/>
        <v>0</v>
      </c>
      <c r="G40" s="15"/>
      <c r="H40" s="21"/>
      <c r="I40" s="21"/>
      <c r="J40" s="17">
        <f t="shared" si="3"/>
        <v>0</v>
      </c>
      <c r="K40" s="17"/>
      <c r="L40" s="21"/>
      <c r="M40" s="21"/>
      <c r="N40" s="17">
        <f t="shared" si="5"/>
        <v>0</v>
      </c>
      <c r="O40" s="17"/>
      <c r="P40" s="28">
        <v>0</v>
      </c>
      <c r="Q40" s="28">
        <v>0</v>
      </c>
      <c r="R40" s="17">
        <f t="shared" si="7"/>
        <v>0</v>
      </c>
      <c r="S40" s="17"/>
      <c r="T40" s="28">
        <v>0</v>
      </c>
      <c r="U40" s="28">
        <v>0</v>
      </c>
      <c r="V40" s="17">
        <f t="shared" si="9"/>
        <v>0</v>
      </c>
      <c r="W40" s="17"/>
      <c r="X40" s="28">
        <f>VLOOKUP(A40,[1]总表!A$8:B$142,2,0)</f>
        <v>0</v>
      </c>
      <c r="Y40" s="28">
        <f>VLOOKUP(A40,[1]总表!A$8:C$1048576,3,0)</f>
        <v>0</v>
      </c>
      <c r="Z40" s="17">
        <f t="shared" si="11"/>
        <v>0</v>
      </c>
      <c r="AA40" s="17">
        <f t="shared" si="12"/>
        <v>0</v>
      </c>
      <c r="AB40" s="17">
        <f t="shared" si="13"/>
        <v>0</v>
      </c>
      <c r="AC40" s="17">
        <f t="shared" si="14"/>
        <v>0</v>
      </c>
    </row>
    <row r="41" ht="13.5" spans="1:29">
      <c r="A41" s="20" t="s">
        <v>108</v>
      </c>
      <c r="B41" s="15">
        <f t="shared" si="0"/>
        <v>0</v>
      </c>
      <c r="C41" s="15"/>
      <c r="D41" s="21">
        <v>0</v>
      </c>
      <c r="E41" s="21">
        <v>0</v>
      </c>
      <c r="F41" s="15">
        <f t="shared" si="2"/>
        <v>0</v>
      </c>
      <c r="G41" s="15"/>
      <c r="H41" s="21"/>
      <c r="I41" s="21"/>
      <c r="J41" s="17">
        <f t="shared" si="3"/>
        <v>0</v>
      </c>
      <c r="K41" s="17"/>
      <c r="L41" s="21"/>
      <c r="M41" s="21"/>
      <c r="N41" s="17">
        <f t="shared" si="5"/>
        <v>0</v>
      </c>
      <c r="O41" s="17"/>
      <c r="P41" s="28">
        <v>0</v>
      </c>
      <c r="Q41" s="28">
        <v>0</v>
      </c>
      <c r="R41" s="17">
        <f t="shared" si="7"/>
        <v>0</v>
      </c>
      <c r="S41" s="17"/>
      <c r="T41" s="28">
        <v>0</v>
      </c>
      <c r="U41" s="28">
        <v>0</v>
      </c>
      <c r="V41" s="17">
        <f t="shared" si="9"/>
        <v>0</v>
      </c>
      <c r="W41" s="17"/>
      <c r="X41" s="28">
        <f>VLOOKUP(A41,[1]总表!A$8:B$142,2,0)</f>
        <v>0</v>
      </c>
      <c r="Y41" s="28">
        <f>VLOOKUP(A41,[1]总表!A$8:C$1048576,3,0)</f>
        <v>0</v>
      </c>
      <c r="Z41" s="17">
        <f t="shared" si="11"/>
        <v>0</v>
      </c>
      <c r="AA41" s="17">
        <f t="shared" si="12"/>
        <v>0</v>
      </c>
      <c r="AB41" s="17">
        <f t="shared" si="13"/>
        <v>0</v>
      </c>
      <c r="AC41" s="17">
        <f t="shared" si="14"/>
        <v>0</v>
      </c>
    </row>
    <row r="42" ht="13.5" hidden="true" spans="1:29">
      <c r="A42" s="22" t="s">
        <v>109</v>
      </c>
      <c r="B42" s="15">
        <f t="shared" si="0"/>
        <v>0</v>
      </c>
      <c r="C42" s="15">
        <v>0</v>
      </c>
      <c r="D42" s="21">
        <v>0</v>
      </c>
      <c r="E42" s="21">
        <v>0</v>
      </c>
      <c r="F42" s="15">
        <f t="shared" si="2"/>
        <v>60</v>
      </c>
      <c r="G42" s="15">
        <v>60</v>
      </c>
      <c r="H42" s="21">
        <v>0</v>
      </c>
      <c r="I42" s="21">
        <v>0</v>
      </c>
      <c r="J42" s="17">
        <f t="shared" si="3"/>
        <v>0</v>
      </c>
      <c r="K42" s="17">
        <v>0</v>
      </c>
      <c r="L42" s="21">
        <v>0</v>
      </c>
      <c r="M42" s="21">
        <v>0</v>
      </c>
      <c r="N42" s="17">
        <f t="shared" si="5"/>
        <v>36.9</v>
      </c>
      <c r="O42" s="17">
        <v>111.8</v>
      </c>
      <c r="P42" s="28">
        <v>-74.9</v>
      </c>
      <c r="Q42" s="28">
        <v>1</v>
      </c>
      <c r="R42" s="17">
        <f t="shared" si="7"/>
        <v>0</v>
      </c>
      <c r="S42" s="17">
        <v>0</v>
      </c>
      <c r="T42" s="28">
        <v>0</v>
      </c>
      <c r="U42" s="28">
        <v>0</v>
      </c>
      <c r="V42" s="17">
        <f t="shared" si="9"/>
        <v>0</v>
      </c>
      <c r="W42" s="17">
        <v>0</v>
      </c>
      <c r="X42" s="28"/>
      <c r="Y42" s="28"/>
      <c r="Z42" s="17">
        <f t="shared" si="11"/>
        <v>96.9</v>
      </c>
      <c r="AA42" s="17">
        <f t="shared" si="12"/>
        <v>171.8</v>
      </c>
      <c r="AB42" s="17">
        <f t="shared" si="13"/>
        <v>-74.9</v>
      </c>
      <c r="AC42" s="17">
        <f t="shared" si="14"/>
        <v>1</v>
      </c>
    </row>
    <row r="43" ht="13.5" hidden="true" spans="1:29">
      <c r="A43" s="20" t="s">
        <v>31</v>
      </c>
      <c r="B43" s="15">
        <f t="shared" si="0"/>
        <v>0</v>
      </c>
      <c r="C43" s="15">
        <v>0</v>
      </c>
      <c r="D43" s="21">
        <v>0</v>
      </c>
      <c r="E43" s="21">
        <v>0</v>
      </c>
      <c r="F43" s="15">
        <f t="shared" si="2"/>
        <v>660</v>
      </c>
      <c r="G43" s="15">
        <v>708</v>
      </c>
      <c r="H43" s="21">
        <v>-48</v>
      </c>
      <c r="I43" s="21">
        <v>0</v>
      </c>
      <c r="J43" s="17">
        <f t="shared" si="3"/>
        <v>0</v>
      </c>
      <c r="K43" s="17">
        <v>0</v>
      </c>
      <c r="L43" s="21">
        <v>0</v>
      </c>
      <c r="M43" s="21">
        <v>0</v>
      </c>
      <c r="N43" s="17">
        <f t="shared" si="5"/>
        <v>0</v>
      </c>
      <c r="O43" s="17">
        <v>0</v>
      </c>
      <c r="P43" s="28">
        <v>0</v>
      </c>
      <c r="Q43" s="28">
        <v>0</v>
      </c>
      <c r="R43" s="17">
        <f t="shared" si="7"/>
        <v>0</v>
      </c>
      <c r="S43" s="17">
        <v>0</v>
      </c>
      <c r="T43" s="28">
        <v>0</v>
      </c>
      <c r="U43" s="28">
        <v>0</v>
      </c>
      <c r="V43" s="17">
        <f t="shared" si="9"/>
        <v>12.16</v>
      </c>
      <c r="W43" s="17">
        <v>12</v>
      </c>
      <c r="X43" s="28">
        <f>VLOOKUP(A43,[1]总表!A$8:B$142,2,0)</f>
        <v>0.16</v>
      </c>
      <c r="Y43" s="28">
        <f>VLOOKUP(A43,[1]总表!A$8:C$1048576,3,0)</f>
        <v>0.16</v>
      </c>
      <c r="Z43" s="17">
        <f t="shared" si="11"/>
        <v>672.16</v>
      </c>
      <c r="AA43" s="17">
        <f t="shared" si="12"/>
        <v>720</v>
      </c>
      <c r="AB43" s="17">
        <f t="shared" si="13"/>
        <v>-47.84</v>
      </c>
      <c r="AC43" s="17">
        <f t="shared" si="14"/>
        <v>0.16</v>
      </c>
    </row>
    <row r="44" ht="13.5" hidden="true" spans="1:29">
      <c r="A44" s="20" t="s">
        <v>32</v>
      </c>
      <c r="B44" s="15">
        <f t="shared" si="0"/>
        <v>0</v>
      </c>
      <c r="C44" s="15">
        <v>0</v>
      </c>
      <c r="D44" s="21">
        <v>0</v>
      </c>
      <c r="E44" s="21">
        <v>0</v>
      </c>
      <c r="F44" s="15">
        <f t="shared" si="2"/>
        <v>303</v>
      </c>
      <c r="G44" s="15">
        <v>291</v>
      </c>
      <c r="H44" s="21">
        <v>12</v>
      </c>
      <c r="I44" s="21">
        <v>0</v>
      </c>
      <c r="J44" s="17">
        <f t="shared" si="3"/>
        <v>38</v>
      </c>
      <c r="K44" s="17">
        <v>38</v>
      </c>
      <c r="L44" s="21">
        <v>0</v>
      </c>
      <c r="M44" s="21">
        <v>0</v>
      </c>
      <c r="N44" s="17">
        <f t="shared" si="5"/>
        <v>0</v>
      </c>
      <c r="O44" s="17">
        <v>0</v>
      </c>
      <c r="P44" s="28">
        <v>0</v>
      </c>
      <c r="Q44" s="28">
        <v>0</v>
      </c>
      <c r="R44" s="17">
        <f t="shared" si="7"/>
        <v>0</v>
      </c>
      <c r="S44" s="17">
        <v>0</v>
      </c>
      <c r="T44" s="28">
        <v>0</v>
      </c>
      <c r="U44" s="28">
        <v>0</v>
      </c>
      <c r="V44" s="17">
        <f t="shared" si="9"/>
        <v>0</v>
      </c>
      <c r="W44" s="17">
        <v>0</v>
      </c>
      <c r="X44" s="28"/>
      <c r="Y44" s="28"/>
      <c r="Z44" s="17">
        <f t="shared" si="11"/>
        <v>341</v>
      </c>
      <c r="AA44" s="17">
        <f t="shared" si="12"/>
        <v>329</v>
      </c>
      <c r="AB44" s="17">
        <f t="shared" si="13"/>
        <v>12</v>
      </c>
      <c r="AC44" s="17">
        <f t="shared" si="14"/>
        <v>0</v>
      </c>
    </row>
    <row r="45" ht="13.5" hidden="true" spans="1:29">
      <c r="A45" s="20" t="s">
        <v>33</v>
      </c>
      <c r="B45" s="15">
        <f t="shared" si="0"/>
        <v>0</v>
      </c>
      <c r="C45" s="15">
        <v>0</v>
      </c>
      <c r="D45" s="21">
        <v>0</v>
      </c>
      <c r="E45" s="21">
        <v>0</v>
      </c>
      <c r="F45" s="15">
        <f t="shared" si="2"/>
        <v>219</v>
      </c>
      <c r="G45" s="15">
        <v>219</v>
      </c>
      <c r="H45" s="21">
        <v>0</v>
      </c>
      <c r="I45" s="21">
        <v>0</v>
      </c>
      <c r="J45" s="17">
        <f t="shared" si="3"/>
        <v>0</v>
      </c>
      <c r="K45" s="17">
        <v>0</v>
      </c>
      <c r="L45" s="21">
        <v>0</v>
      </c>
      <c r="M45" s="21">
        <v>0</v>
      </c>
      <c r="N45" s="17">
        <f t="shared" si="5"/>
        <v>0</v>
      </c>
      <c r="O45" s="17">
        <v>0</v>
      </c>
      <c r="P45" s="28">
        <v>0</v>
      </c>
      <c r="Q45" s="28">
        <v>0</v>
      </c>
      <c r="R45" s="17">
        <f t="shared" si="7"/>
        <v>0</v>
      </c>
      <c r="S45" s="17">
        <v>0</v>
      </c>
      <c r="T45" s="28">
        <v>0</v>
      </c>
      <c r="U45" s="28">
        <v>0</v>
      </c>
      <c r="V45" s="17">
        <f t="shared" si="9"/>
        <v>7.3</v>
      </c>
      <c r="W45" s="17">
        <v>7.2</v>
      </c>
      <c r="X45" s="28">
        <f>VLOOKUP(A45,[1]总表!A$8:B$142,2,0)</f>
        <v>0.1</v>
      </c>
      <c r="Y45" s="28">
        <f>VLOOKUP(A45,[1]总表!A$8:C$1048576,3,0)</f>
        <v>0.1</v>
      </c>
      <c r="Z45" s="17">
        <f t="shared" si="11"/>
        <v>226.3</v>
      </c>
      <c r="AA45" s="17">
        <f t="shared" si="12"/>
        <v>226.2</v>
      </c>
      <c r="AB45" s="17">
        <f t="shared" si="13"/>
        <v>0.1</v>
      </c>
      <c r="AC45" s="17">
        <f t="shared" si="14"/>
        <v>0.1</v>
      </c>
    </row>
    <row r="46" ht="13.5" hidden="true" spans="1:29">
      <c r="A46" s="20" t="s">
        <v>41</v>
      </c>
      <c r="B46" s="15">
        <f t="shared" si="0"/>
        <v>235.8</v>
      </c>
      <c r="C46" s="15">
        <v>171.2</v>
      </c>
      <c r="D46" s="21">
        <v>64.6</v>
      </c>
      <c r="E46" s="21">
        <v>-1</v>
      </c>
      <c r="F46" s="15">
        <f t="shared" si="2"/>
        <v>0</v>
      </c>
      <c r="G46" s="15">
        <v>0</v>
      </c>
      <c r="H46" s="21"/>
      <c r="I46" s="21"/>
      <c r="J46" s="17">
        <f t="shared" si="3"/>
        <v>0</v>
      </c>
      <c r="K46" s="17">
        <v>0</v>
      </c>
      <c r="L46" s="21"/>
      <c r="M46" s="21"/>
      <c r="N46" s="17">
        <f t="shared" si="5"/>
        <v>0</v>
      </c>
      <c r="O46" s="17">
        <v>0</v>
      </c>
      <c r="P46" s="28">
        <v>0</v>
      </c>
      <c r="Q46" s="28">
        <v>0</v>
      </c>
      <c r="R46" s="17">
        <f t="shared" si="7"/>
        <v>0</v>
      </c>
      <c r="S46" s="17">
        <v>0</v>
      </c>
      <c r="T46" s="28">
        <v>0</v>
      </c>
      <c r="U46" s="28">
        <v>0</v>
      </c>
      <c r="V46" s="17">
        <f t="shared" si="9"/>
        <v>0</v>
      </c>
      <c r="W46" s="17">
        <v>0</v>
      </c>
      <c r="X46" s="28"/>
      <c r="Y46" s="28"/>
      <c r="Z46" s="17">
        <f t="shared" si="11"/>
        <v>235.8</v>
      </c>
      <c r="AA46" s="17">
        <f t="shared" si="12"/>
        <v>171.2</v>
      </c>
      <c r="AB46" s="17">
        <f t="shared" si="13"/>
        <v>64.6</v>
      </c>
      <c r="AC46" s="17">
        <f t="shared" si="14"/>
        <v>-1</v>
      </c>
    </row>
    <row r="47" ht="13.5" hidden="true" spans="1:29">
      <c r="A47" s="20" t="s">
        <v>42</v>
      </c>
      <c r="B47" s="15">
        <f t="shared" si="0"/>
        <v>392.5</v>
      </c>
      <c r="C47" s="15">
        <v>299.2</v>
      </c>
      <c r="D47" s="21">
        <v>93.3</v>
      </c>
      <c r="E47" s="21">
        <v>-1</v>
      </c>
      <c r="F47" s="15">
        <f t="shared" si="2"/>
        <v>0</v>
      </c>
      <c r="G47" s="15">
        <v>0</v>
      </c>
      <c r="H47" s="21"/>
      <c r="I47" s="21"/>
      <c r="J47" s="17">
        <f t="shared" si="3"/>
        <v>0</v>
      </c>
      <c r="K47" s="17">
        <v>0</v>
      </c>
      <c r="L47" s="21"/>
      <c r="M47" s="21"/>
      <c r="N47" s="17">
        <f t="shared" si="5"/>
        <v>0</v>
      </c>
      <c r="O47" s="17">
        <v>0</v>
      </c>
      <c r="P47" s="28">
        <v>0</v>
      </c>
      <c r="Q47" s="28">
        <v>0</v>
      </c>
      <c r="R47" s="17">
        <f t="shared" si="7"/>
        <v>46.8</v>
      </c>
      <c r="S47" s="17">
        <v>10</v>
      </c>
      <c r="T47" s="28">
        <v>36.8</v>
      </c>
      <c r="U47" s="28">
        <v>0</v>
      </c>
      <c r="V47" s="17">
        <f t="shared" si="9"/>
        <v>0</v>
      </c>
      <c r="W47" s="17">
        <v>0</v>
      </c>
      <c r="X47" s="28"/>
      <c r="Y47" s="28"/>
      <c r="Z47" s="17">
        <f t="shared" si="11"/>
        <v>439.3</v>
      </c>
      <c r="AA47" s="17">
        <f t="shared" si="12"/>
        <v>309.2</v>
      </c>
      <c r="AB47" s="17">
        <f t="shared" si="13"/>
        <v>130.1</v>
      </c>
      <c r="AC47" s="17">
        <f t="shared" si="14"/>
        <v>-1</v>
      </c>
    </row>
    <row r="48" ht="13.5" hidden="true" spans="1:29">
      <c r="A48" s="20" t="s">
        <v>35</v>
      </c>
      <c r="B48" s="15">
        <f t="shared" si="0"/>
        <v>0</v>
      </c>
      <c r="C48" s="15">
        <v>0</v>
      </c>
      <c r="D48" s="21">
        <v>0</v>
      </c>
      <c r="E48" s="21">
        <v>0</v>
      </c>
      <c r="F48" s="15">
        <f t="shared" si="2"/>
        <v>3558.09</v>
      </c>
      <c r="G48" s="15">
        <v>3323</v>
      </c>
      <c r="H48" s="21">
        <v>235.09</v>
      </c>
      <c r="I48" s="21">
        <v>70.09</v>
      </c>
      <c r="J48" s="17">
        <f t="shared" si="3"/>
        <v>5</v>
      </c>
      <c r="K48" s="17">
        <v>8</v>
      </c>
      <c r="L48" s="21">
        <v>-3</v>
      </c>
      <c r="M48" s="21">
        <v>1</v>
      </c>
      <c r="N48" s="17">
        <f t="shared" si="5"/>
        <v>109.5</v>
      </c>
      <c r="O48" s="17">
        <v>48.6</v>
      </c>
      <c r="P48" s="28">
        <v>60.9</v>
      </c>
      <c r="Q48" s="28">
        <v>5.5</v>
      </c>
      <c r="R48" s="17">
        <f t="shared" si="7"/>
        <v>58.45</v>
      </c>
      <c r="S48" s="17">
        <v>0</v>
      </c>
      <c r="T48" s="28">
        <v>58.45</v>
      </c>
      <c r="U48" s="28">
        <v>0.25</v>
      </c>
      <c r="V48" s="17">
        <f t="shared" si="9"/>
        <v>21.89</v>
      </c>
      <c r="W48" s="17">
        <v>21.6</v>
      </c>
      <c r="X48" s="28">
        <f>VLOOKUP(A48,[1]总表!A$8:B$142,2,0)</f>
        <v>0.29</v>
      </c>
      <c r="Y48" s="28">
        <f>VLOOKUP(A48,[1]总表!A$8:C$1048576,3,0)</f>
        <v>0.29</v>
      </c>
      <c r="Z48" s="17">
        <f t="shared" si="11"/>
        <v>3752.93</v>
      </c>
      <c r="AA48" s="17">
        <f t="shared" si="12"/>
        <v>3401.2</v>
      </c>
      <c r="AB48" s="17">
        <f t="shared" si="13"/>
        <v>351.73</v>
      </c>
      <c r="AC48" s="17">
        <f t="shared" si="14"/>
        <v>77.13</v>
      </c>
    </row>
    <row r="49" ht="13.5" hidden="true" spans="1:29">
      <c r="A49" s="20" t="s">
        <v>36</v>
      </c>
      <c r="B49" s="15">
        <f t="shared" si="0"/>
        <v>0</v>
      </c>
      <c r="C49" s="15">
        <v>0</v>
      </c>
      <c r="D49" s="21">
        <v>0</v>
      </c>
      <c r="E49" s="21">
        <v>0</v>
      </c>
      <c r="F49" s="15">
        <f t="shared" si="2"/>
        <v>846.87</v>
      </c>
      <c r="G49" s="15">
        <v>804</v>
      </c>
      <c r="H49" s="21">
        <v>42.87</v>
      </c>
      <c r="I49" s="21">
        <v>12.87</v>
      </c>
      <c r="J49" s="17">
        <f t="shared" si="3"/>
        <v>0</v>
      </c>
      <c r="K49" s="17">
        <v>0</v>
      </c>
      <c r="L49" s="21">
        <v>0</v>
      </c>
      <c r="M49" s="21">
        <v>0</v>
      </c>
      <c r="N49" s="17">
        <f t="shared" si="5"/>
        <v>321.5</v>
      </c>
      <c r="O49" s="17">
        <v>242.1</v>
      </c>
      <c r="P49" s="28">
        <v>79.4</v>
      </c>
      <c r="Q49" s="28">
        <v>5</v>
      </c>
      <c r="R49" s="17">
        <f t="shared" si="7"/>
        <v>30.6</v>
      </c>
      <c r="S49" s="17">
        <v>20.7</v>
      </c>
      <c r="T49" s="28">
        <v>9.9</v>
      </c>
      <c r="U49" s="28">
        <v>0</v>
      </c>
      <c r="V49" s="17">
        <f t="shared" si="9"/>
        <v>4.86</v>
      </c>
      <c r="W49" s="17">
        <v>4.8</v>
      </c>
      <c r="X49" s="28">
        <f>VLOOKUP(A49,[1]总表!A$8:B$142,2,0)</f>
        <v>0.06</v>
      </c>
      <c r="Y49" s="28">
        <f>VLOOKUP(A49,[1]总表!A$8:C$1048576,3,0)</f>
        <v>0.06</v>
      </c>
      <c r="Z49" s="17">
        <f t="shared" si="11"/>
        <v>1203.83</v>
      </c>
      <c r="AA49" s="17">
        <f t="shared" si="12"/>
        <v>1071.6</v>
      </c>
      <c r="AB49" s="17">
        <f t="shared" si="13"/>
        <v>132.23</v>
      </c>
      <c r="AC49" s="17">
        <f t="shared" si="14"/>
        <v>17.93</v>
      </c>
    </row>
    <row r="50" ht="13.5" hidden="true" spans="1:29">
      <c r="A50" s="20" t="s">
        <v>37</v>
      </c>
      <c r="B50" s="15">
        <f t="shared" si="0"/>
        <v>0</v>
      </c>
      <c r="C50" s="15">
        <v>0</v>
      </c>
      <c r="D50" s="21">
        <v>0</v>
      </c>
      <c r="E50" s="21">
        <v>0</v>
      </c>
      <c r="F50" s="15">
        <f t="shared" si="2"/>
        <v>815.12</v>
      </c>
      <c r="G50" s="15">
        <v>792</v>
      </c>
      <c r="H50" s="21">
        <v>23.12</v>
      </c>
      <c r="I50" s="21">
        <v>14.12</v>
      </c>
      <c r="J50" s="17">
        <f t="shared" si="3"/>
        <v>0</v>
      </c>
      <c r="K50" s="17">
        <v>0</v>
      </c>
      <c r="L50" s="21">
        <v>0</v>
      </c>
      <c r="M50" s="21">
        <v>0</v>
      </c>
      <c r="N50" s="17">
        <f t="shared" si="5"/>
        <v>0</v>
      </c>
      <c r="O50" s="17">
        <v>0</v>
      </c>
      <c r="P50" s="28">
        <v>0</v>
      </c>
      <c r="Q50" s="28">
        <v>0</v>
      </c>
      <c r="R50" s="17">
        <f t="shared" si="7"/>
        <v>0</v>
      </c>
      <c r="S50" s="17">
        <v>0</v>
      </c>
      <c r="T50" s="28">
        <v>0</v>
      </c>
      <c r="U50" s="28">
        <v>0</v>
      </c>
      <c r="V50" s="17">
        <f t="shared" si="9"/>
        <v>7.3</v>
      </c>
      <c r="W50" s="17">
        <v>7.2</v>
      </c>
      <c r="X50" s="28">
        <f>VLOOKUP(A50,[1]总表!A$8:B$142,2,0)</f>
        <v>0.1</v>
      </c>
      <c r="Y50" s="28">
        <f>VLOOKUP(A50,[1]总表!A$8:C$1048576,3,0)</f>
        <v>0.1</v>
      </c>
      <c r="Z50" s="17">
        <f t="shared" si="11"/>
        <v>822.42</v>
      </c>
      <c r="AA50" s="17">
        <f t="shared" si="12"/>
        <v>799.2</v>
      </c>
      <c r="AB50" s="17">
        <f t="shared" si="13"/>
        <v>23.22</v>
      </c>
      <c r="AC50" s="17">
        <f t="shared" si="14"/>
        <v>14.22</v>
      </c>
    </row>
    <row r="51" ht="13.5" hidden="true" spans="1:29">
      <c r="A51" s="20" t="s">
        <v>38</v>
      </c>
      <c r="B51" s="15">
        <f t="shared" si="0"/>
        <v>0</v>
      </c>
      <c r="C51" s="15">
        <v>0</v>
      </c>
      <c r="D51" s="21">
        <v>0</v>
      </c>
      <c r="E51" s="21">
        <v>0</v>
      </c>
      <c r="F51" s="15">
        <f t="shared" si="2"/>
        <v>0</v>
      </c>
      <c r="G51" s="15">
        <v>0</v>
      </c>
      <c r="H51" s="21"/>
      <c r="I51" s="21"/>
      <c r="J51" s="17">
        <f t="shared" si="3"/>
        <v>0</v>
      </c>
      <c r="K51" s="17">
        <v>0</v>
      </c>
      <c r="L51" s="21"/>
      <c r="M51" s="21"/>
      <c r="N51" s="17">
        <f t="shared" si="5"/>
        <v>123.81</v>
      </c>
      <c r="O51" s="17">
        <v>98.9</v>
      </c>
      <c r="P51" s="28">
        <v>24.91</v>
      </c>
      <c r="Q51" s="28">
        <v>-0.96</v>
      </c>
      <c r="R51" s="17">
        <f t="shared" si="7"/>
        <v>0</v>
      </c>
      <c r="S51" s="17">
        <v>0</v>
      </c>
      <c r="T51" s="28">
        <v>0</v>
      </c>
      <c r="U51" s="28">
        <v>0</v>
      </c>
      <c r="V51" s="17">
        <f t="shared" si="9"/>
        <v>0</v>
      </c>
      <c r="W51" s="17">
        <v>0</v>
      </c>
      <c r="X51" s="28"/>
      <c r="Y51" s="28"/>
      <c r="Z51" s="17">
        <f t="shared" si="11"/>
        <v>123.81</v>
      </c>
      <c r="AA51" s="17">
        <f t="shared" si="12"/>
        <v>98.9</v>
      </c>
      <c r="AB51" s="17">
        <f t="shared" si="13"/>
        <v>24.91</v>
      </c>
      <c r="AC51" s="17">
        <f t="shared" si="14"/>
        <v>-0.96</v>
      </c>
    </row>
    <row r="52" ht="13.5" hidden="true" spans="1:29">
      <c r="A52" s="20" t="s">
        <v>34</v>
      </c>
      <c r="B52" s="15">
        <f t="shared" si="0"/>
        <v>0</v>
      </c>
      <c r="C52" s="15">
        <v>0</v>
      </c>
      <c r="D52" s="21">
        <v>0</v>
      </c>
      <c r="E52" s="21">
        <v>0</v>
      </c>
      <c r="F52" s="15">
        <f t="shared" si="2"/>
        <v>906</v>
      </c>
      <c r="G52" s="15">
        <v>930</v>
      </c>
      <c r="H52" s="21">
        <v>-24</v>
      </c>
      <c r="I52" s="21">
        <v>0</v>
      </c>
      <c r="J52" s="17">
        <f t="shared" si="3"/>
        <v>0</v>
      </c>
      <c r="K52" s="17">
        <v>0</v>
      </c>
      <c r="L52" s="21">
        <v>0</v>
      </c>
      <c r="M52" s="21">
        <v>0</v>
      </c>
      <c r="N52" s="17">
        <f t="shared" si="5"/>
        <v>0</v>
      </c>
      <c r="O52" s="17">
        <v>0</v>
      </c>
      <c r="P52" s="28">
        <v>0</v>
      </c>
      <c r="Q52" s="28">
        <v>0</v>
      </c>
      <c r="R52" s="17">
        <f t="shared" si="7"/>
        <v>0</v>
      </c>
      <c r="S52" s="17">
        <v>0</v>
      </c>
      <c r="T52" s="28">
        <v>0</v>
      </c>
      <c r="U52" s="28">
        <v>0</v>
      </c>
      <c r="V52" s="17">
        <f t="shared" si="9"/>
        <v>0</v>
      </c>
      <c r="W52" s="17">
        <v>0</v>
      </c>
      <c r="X52" s="28"/>
      <c r="Y52" s="28"/>
      <c r="Z52" s="17">
        <f t="shared" si="11"/>
        <v>906</v>
      </c>
      <c r="AA52" s="17">
        <f t="shared" si="12"/>
        <v>930</v>
      </c>
      <c r="AB52" s="17">
        <f t="shared" si="13"/>
        <v>-24</v>
      </c>
      <c r="AC52" s="17">
        <f t="shared" si="14"/>
        <v>0</v>
      </c>
    </row>
    <row r="53" ht="13.5" hidden="true" spans="1:29">
      <c r="A53" s="20" t="s">
        <v>110</v>
      </c>
      <c r="B53" s="15">
        <f t="shared" si="0"/>
        <v>0</v>
      </c>
      <c r="C53" s="15">
        <v>0</v>
      </c>
      <c r="D53" s="21"/>
      <c r="E53" s="21"/>
      <c r="F53" s="15">
        <f t="shared" si="2"/>
        <v>933.12</v>
      </c>
      <c r="G53" s="15">
        <v>849</v>
      </c>
      <c r="H53" s="21">
        <v>84.12</v>
      </c>
      <c r="I53" s="21">
        <v>15.12</v>
      </c>
      <c r="J53" s="17">
        <f t="shared" si="3"/>
        <v>0</v>
      </c>
      <c r="K53" s="17">
        <v>0</v>
      </c>
      <c r="L53" s="21">
        <v>0</v>
      </c>
      <c r="M53" s="21">
        <v>0</v>
      </c>
      <c r="N53" s="17">
        <f t="shared" si="5"/>
        <v>0</v>
      </c>
      <c r="O53" s="17">
        <v>0</v>
      </c>
      <c r="P53" s="28"/>
      <c r="Q53" s="28"/>
      <c r="R53" s="17">
        <f t="shared" si="7"/>
        <v>0</v>
      </c>
      <c r="S53" s="17">
        <v>0</v>
      </c>
      <c r="T53" s="28"/>
      <c r="U53" s="28"/>
      <c r="V53" s="17">
        <f t="shared" si="9"/>
        <v>0</v>
      </c>
      <c r="W53" s="17">
        <v>0</v>
      </c>
      <c r="X53" s="28"/>
      <c r="Y53" s="28"/>
      <c r="Z53" s="17">
        <f t="shared" si="11"/>
        <v>933.12</v>
      </c>
      <c r="AA53" s="17">
        <f t="shared" si="12"/>
        <v>849</v>
      </c>
      <c r="AB53" s="17">
        <f t="shared" si="13"/>
        <v>84.12</v>
      </c>
      <c r="AC53" s="17">
        <f t="shared" si="14"/>
        <v>15.12</v>
      </c>
    </row>
    <row r="54" ht="24" spans="1:29">
      <c r="A54" s="20" t="s">
        <v>111</v>
      </c>
      <c r="B54" s="15">
        <f t="shared" si="0"/>
        <v>0</v>
      </c>
      <c r="C54" s="15"/>
      <c r="D54" s="21">
        <v>0</v>
      </c>
      <c r="E54" s="21">
        <v>0</v>
      </c>
      <c r="F54" s="15">
        <f t="shared" si="2"/>
        <v>0</v>
      </c>
      <c r="G54" s="15"/>
      <c r="H54" s="21"/>
      <c r="I54" s="21"/>
      <c r="J54" s="17">
        <f t="shared" si="3"/>
        <v>0</v>
      </c>
      <c r="K54" s="17"/>
      <c r="L54" s="21"/>
      <c r="M54" s="21"/>
      <c r="N54" s="17">
        <f t="shared" si="5"/>
        <v>0</v>
      </c>
      <c r="O54" s="17"/>
      <c r="P54" s="28">
        <v>0</v>
      </c>
      <c r="Q54" s="28">
        <v>0</v>
      </c>
      <c r="R54" s="17">
        <f t="shared" si="7"/>
        <v>0</v>
      </c>
      <c r="S54" s="17"/>
      <c r="T54" s="28">
        <v>0</v>
      </c>
      <c r="U54" s="28">
        <v>0</v>
      </c>
      <c r="V54" s="17">
        <f t="shared" si="9"/>
        <v>0</v>
      </c>
      <c r="W54" s="17"/>
      <c r="X54" s="28"/>
      <c r="Y54" s="28"/>
      <c r="Z54" s="17">
        <f t="shared" si="11"/>
        <v>0</v>
      </c>
      <c r="AA54" s="17">
        <f t="shared" si="12"/>
        <v>0</v>
      </c>
      <c r="AB54" s="17">
        <f t="shared" si="13"/>
        <v>0</v>
      </c>
      <c r="AC54" s="17">
        <f t="shared" si="14"/>
        <v>0</v>
      </c>
    </row>
    <row r="55" ht="13.5" spans="1:29">
      <c r="A55" s="20" t="s">
        <v>44</v>
      </c>
      <c r="B55" s="15">
        <f t="shared" si="0"/>
        <v>0</v>
      </c>
      <c r="C55" s="15"/>
      <c r="D55" s="21">
        <v>0</v>
      </c>
      <c r="E55" s="21">
        <v>0</v>
      </c>
      <c r="F55" s="15">
        <f t="shared" si="2"/>
        <v>0</v>
      </c>
      <c r="G55" s="15"/>
      <c r="H55" s="21"/>
      <c r="I55" s="21"/>
      <c r="J55" s="17">
        <f t="shared" si="3"/>
        <v>0</v>
      </c>
      <c r="K55" s="17"/>
      <c r="L55" s="21"/>
      <c r="M55" s="21"/>
      <c r="N55" s="17">
        <f t="shared" si="5"/>
        <v>0</v>
      </c>
      <c r="O55" s="17"/>
      <c r="P55" s="28">
        <v>0</v>
      </c>
      <c r="Q55" s="28">
        <v>0</v>
      </c>
      <c r="R55" s="17">
        <f t="shared" si="7"/>
        <v>0</v>
      </c>
      <c r="S55" s="17"/>
      <c r="T55" s="28">
        <v>0</v>
      </c>
      <c r="U55" s="28">
        <v>0</v>
      </c>
      <c r="V55" s="17">
        <f t="shared" si="9"/>
        <v>0</v>
      </c>
      <c r="W55" s="17"/>
      <c r="X55" s="28"/>
      <c r="Y55" s="28"/>
      <c r="Z55" s="17">
        <f t="shared" si="11"/>
        <v>0</v>
      </c>
      <c r="AA55" s="17">
        <f t="shared" si="12"/>
        <v>0</v>
      </c>
      <c r="AB55" s="17">
        <f t="shared" si="13"/>
        <v>0</v>
      </c>
      <c r="AC55" s="17">
        <f t="shared" si="14"/>
        <v>0</v>
      </c>
    </row>
    <row r="56" ht="13.5" hidden="true" spans="1:29">
      <c r="A56" s="20" t="s">
        <v>40</v>
      </c>
      <c r="B56" s="15">
        <f t="shared" si="0"/>
        <v>391.7</v>
      </c>
      <c r="C56" s="15">
        <v>297.4</v>
      </c>
      <c r="D56" s="21">
        <v>94.3</v>
      </c>
      <c r="E56" s="21">
        <v>-1</v>
      </c>
      <c r="F56" s="15">
        <f t="shared" si="2"/>
        <v>0</v>
      </c>
      <c r="G56" s="15">
        <v>0</v>
      </c>
      <c r="H56" s="21"/>
      <c r="I56" s="21"/>
      <c r="J56" s="17">
        <f t="shared" si="3"/>
        <v>0</v>
      </c>
      <c r="K56" s="17">
        <v>0</v>
      </c>
      <c r="L56" s="21"/>
      <c r="M56" s="21"/>
      <c r="N56" s="17">
        <f t="shared" si="5"/>
        <v>0</v>
      </c>
      <c r="O56" s="17">
        <v>0</v>
      </c>
      <c r="P56" s="28">
        <v>0</v>
      </c>
      <c r="Q56" s="28">
        <v>0</v>
      </c>
      <c r="R56" s="17">
        <f t="shared" si="7"/>
        <v>0</v>
      </c>
      <c r="S56" s="17">
        <v>0</v>
      </c>
      <c r="T56" s="28">
        <v>0</v>
      </c>
      <c r="U56" s="28">
        <v>0</v>
      </c>
      <c r="V56" s="17">
        <f t="shared" si="9"/>
        <v>0</v>
      </c>
      <c r="W56" s="17">
        <v>0</v>
      </c>
      <c r="X56" s="28"/>
      <c r="Y56" s="28"/>
      <c r="Z56" s="17">
        <f t="shared" si="11"/>
        <v>391.7</v>
      </c>
      <c r="AA56" s="17">
        <f t="shared" si="12"/>
        <v>297.4</v>
      </c>
      <c r="AB56" s="17">
        <f t="shared" si="13"/>
        <v>94.3</v>
      </c>
      <c r="AC56" s="17">
        <f t="shared" si="14"/>
        <v>-1</v>
      </c>
    </row>
    <row r="57" ht="13.5" hidden="true" spans="1:29">
      <c r="A57" s="20" t="s">
        <v>43</v>
      </c>
      <c r="B57" s="15">
        <f t="shared" si="0"/>
        <v>267</v>
      </c>
      <c r="C57" s="15">
        <v>203.2</v>
      </c>
      <c r="D57" s="21">
        <v>63.8</v>
      </c>
      <c r="E57" s="21">
        <v>-1</v>
      </c>
      <c r="F57" s="15">
        <f t="shared" si="2"/>
        <v>0</v>
      </c>
      <c r="G57" s="15">
        <v>0</v>
      </c>
      <c r="H57" s="21"/>
      <c r="I57" s="21"/>
      <c r="J57" s="17">
        <f t="shared" si="3"/>
        <v>0</v>
      </c>
      <c r="K57" s="17">
        <v>0</v>
      </c>
      <c r="L57" s="21"/>
      <c r="M57" s="21"/>
      <c r="N57" s="17">
        <f t="shared" si="5"/>
        <v>0</v>
      </c>
      <c r="O57" s="17">
        <v>0</v>
      </c>
      <c r="P57" s="28">
        <v>0</v>
      </c>
      <c r="Q57" s="28">
        <v>0</v>
      </c>
      <c r="R57" s="17">
        <f t="shared" si="7"/>
        <v>0</v>
      </c>
      <c r="S57" s="17">
        <v>0</v>
      </c>
      <c r="T57" s="28">
        <v>0</v>
      </c>
      <c r="U57" s="28">
        <v>0</v>
      </c>
      <c r="V57" s="17">
        <f t="shared" si="9"/>
        <v>0</v>
      </c>
      <c r="W57" s="17">
        <v>0</v>
      </c>
      <c r="X57" s="28"/>
      <c r="Y57" s="28"/>
      <c r="Z57" s="17">
        <f t="shared" si="11"/>
        <v>267</v>
      </c>
      <c r="AA57" s="17">
        <f t="shared" si="12"/>
        <v>203.2</v>
      </c>
      <c r="AB57" s="17">
        <f t="shared" si="13"/>
        <v>63.8</v>
      </c>
      <c r="AC57" s="17">
        <f t="shared" si="14"/>
        <v>-1</v>
      </c>
    </row>
    <row r="58" ht="13.5" hidden="true" spans="1:29">
      <c r="A58" s="20" t="s">
        <v>112</v>
      </c>
      <c r="B58" s="15">
        <f t="shared" si="0"/>
        <v>0</v>
      </c>
      <c r="C58" s="15">
        <v>0</v>
      </c>
      <c r="D58" s="21"/>
      <c r="E58" s="21"/>
      <c r="F58" s="15">
        <f t="shared" si="2"/>
        <v>0</v>
      </c>
      <c r="G58" s="15">
        <v>0</v>
      </c>
      <c r="H58" s="21"/>
      <c r="I58" s="21"/>
      <c r="J58" s="17">
        <f t="shared" si="3"/>
        <v>0</v>
      </c>
      <c r="K58" s="17">
        <v>0</v>
      </c>
      <c r="L58" s="21"/>
      <c r="M58" s="21"/>
      <c r="N58" s="17">
        <f t="shared" si="5"/>
        <v>0</v>
      </c>
      <c r="O58" s="17">
        <v>0</v>
      </c>
      <c r="P58" s="28"/>
      <c r="Q58" s="28"/>
      <c r="R58" s="17">
        <f t="shared" si="7"/>
        <v>0</v>
      </c>
      <c r="S58" s="17">
        <v>0</v>
      </c>
      <c r="T58" s="28"/>
      <c r="U58" s="28"/>
      <c r="V58" s="17">
        <f t="shared" si="9"/>
        <v>9.62</v>
      </c>
      <c r="W58" s="17">
        <v>9.6</v>
      </c>
      <c r="X58" s="28">
        <f>VLOOKUP(A58,[1]总表!A$8:B$142,2,0)</f>
        <v>0.02</v>
      </c>
      <c r="Y58" s="28">
        <f>VLOOKUP(A58,[1]总表!A$8:C$1048576,3,0)</f>
        <v>0.02</v>
      </c>
      <c r="Z58" s="17">
        <f t="shared" si="11"/>
        <v>9.62</v>
      </c>
      <c r="AA58" s="17">
        <f t="shared" si="12"/>
        <v>9.6</v>
      </c>
      <c r="AB58" s="17">
        <f t="shared" si="13"/>
        <v>0.02</v>
      </c>
      <c r="AC58" s="17">
        <f t="shared" si="14"/>
        <v>0.02</v>
      </c>
    </row>
    <row r="59" ht="13.5" hidden="true" spans="1:29">
      <c r="A59" s="15" t="s">
        <v>45</v>
      </c>
      <c r="B59" s="15">
        <f t="shared" si="0"/>
        <v>0</v>
      </c>
      <c r="C59" s="15">
        <f t="shared" ref="C59:I59" si="20">SUM(C60:C80)</f>
        <v>0</v>
      </c>
      <c r="D59" s="15">
        <f t="shared" si="20"/>
        <v>0</v>
      </c>
      <c r="E59" s="15">
        <f t="shared" si="20"/>
        <v>0</v>
      </c>
      <c r="F59" s="15">
        <f t="shared" si="2"/>
        <v>24403.33</v>
      </c>
      <c r="G59" s="15">
        <f t="shared" si="20"/>
        <v>23079</v>
      </c>
      <c r="H59" s="15">
        <f t="shared" si="20"/>
        <v>1324.33</v>
      </c>
      <c r="I59" s="15">
        <f t="shared" si="20"/>
        <v>235.33</v>
      </c>
      <c r="J59" s="17">
        <f t="shared" si="3"/>
        <v>721</v>
      </c>
      <c r="K59" s="17">
        <f t="shared" ref="K59:M59" si="21">SUM(K60:K80)</f>
        <v>666</v>
      </c>
      <c r="L59" s="17">
        <f t="shared" si="21"/>
        <v>55</v>
      </c>
      <c r="M59" s="17">
        <f t="shared" si="21"/>
        <v>15</v>
      </c>
      <c r="N59" s="17">
        <f t="shared" si="5"/>
        <v>2106.2</v>
      </c>
      <c r="O59" s="17">
        <f t="shared" ref="O59:Q59" si="22">SUM(O60:O80)</f>
        <v>1325.4</v>
      </c>
      <c r="P59" s="17">
        <f t="shared" si="22"/>
        <v>780.8</v>
      </c>
      <c r="Q59" s="17">
        <f t="shared" si="22"/>
        <v>14</v>
      </c>
      <c r="R59" s="17">
        <f t="shared" si="7"/>
        <v>1969.7</v>
      </c>
      <c r="S59" s="17">
        <f t="shared" ref="S59:U59" si="23">SUM(S60:S80)</f>
        <v>1958.9</v>
      </c>
      <c r="T59" s="17">
        <f t="shared" si="23"/>
        <v>10.8</v>
      </c>
      <c r="U59" s="17">
        <f t="shared" si="23"/>
        <v>8</v>
      </c>
      <c r="V59" s="17">
        <f t="shared" si="9"/>
        <v>584.7</v>
      </c>
      <c r="W59" s="17">
        <f t="shared" ref="W59:Y59" si="24">SUM(W60:W80)</f>
        <v>597.6</v>
      </c>
      <c r="X59" s="17">
        <f t="shared" si="24"/>
        <v>-12.9</v>
      </c>
      <c r="Y59" s="17">
        <f t="shared" si="24"/>
        <v>1.5</v>
      </c>
      <c r="Z59" s="17">
        <f t="shared" si="11"/>
        <v>29784.93</v>
      </c>
      <c r="AA59" s="17">
        <f t="shared" si="12"/>
        <v>27626.9</v>
      </c>
      <c r="AB59" s="17">
        <f t="shared" si="13"/>
        <v>2158.03</v>
      </c>
      <c r="AC59" s="17">
        <f t="shared" si="14"/>
        <v>273.83</v>
      </c>
    </row>
    <row r="60" ht="13.5" hidden="true" spans="1:29">
      <c r="A60" s="24" t="s">
        <v>46</v>
      </c>
      <c r="B60" s="15">
        <f t="shared" si="0"/>
        <v>0</v>
      </c>
      <c r="C60" s="15">
        <v>0</v>
      </c>
      <c r="D60" s="21">
        <v>0</v>
      </c>
      <c r="E60" s="21">
        <v>0</v>
      </c>
      <c r="F60" s="15">
        <f t="shared" si="2"/>
        <v>6949.35</v>
      </c>
      <c r="G60" s="15">
        <v>6387</v>
      </c>
      <c r="H60" s="21">
        <v>562.35</v>
      </c>
      <c r="I60" s="21">
        <v>88.35</v>
      </c>
      <c r="J60" s="17">
        <f t="shared" si="3"/>
        <v>102</v>
      </c>
      <c r="K60" s="17">
        <v>86</v>
      </c>
      <c r="L60" s="21">
        <v>16</v>
      </c>
      <c r="M60" s="21">
        <v>2</v>
      </c>
      <c r="N60" s="17">
        <f t="shared" si="5"/>
        <v>424.75</v>
      </c>
      <c r="O60" s="17">
        <v>275.02</v>
      </c>
      <c r="P60" s="21">
        <v>149.73</v>
      </c>
      <c r="Q60" s="21">
        <v>0.75</v>
      </c>
      <c r="R60" s="17">
        <f t="shared" si="7"/>
        <v>212.65</v>
      </c>
      <c r="S60" s="17">
        <v>196.68</v>
      </c>
      <c r="T60" s="21">
        <v>15.97</v>
      </c>
      <c r="U60" s="21">
        <v>0.87</v>
      </c>
      <c r="V60" s="17">
        <f t="shared" si="9"/>
        <v>185.21</v>
      </c>
      <c r="W60" s="17">
        <v>184.8</v>
      </c>
      <c r="X60" s="28">
        <f>VLOOKUP(A60,[1]总表!A$8:B$142,2,0)</f>
        <v>0.41</v>
      </c>
      <c r="Y60" s="28">
        <f>VLOOKUP(A60,[1]总表!A$8:C$1048576,3,0)</f>
        <v>0.41</v>
      </c>
      <c r="Z60" s="17">
        <f t="shared" si="11"/>
        <v>7873.96</v>
      </c>
      <c r="AA60" s="17">
        <f t="shared" si="12"/>
        <v>7129.5</v>
      </c>
      <c r="AB60" s="17">
        <f t="shared" si="13"/>
        <v>744.46</v>
      </c>
      <c r="AC60" s="17">
        <f t="shared" si="14"/>
        <v>92.38</v>
      </c>
    </row>
    <row r="61" s="2" customFormat="true" hidden="true" spans="1:29">
      <c r="A61" s="24" t="s">
        <v>47</v>
      </c>
      <c r="B61" s="15">
        <f t="shared" si="0"/>
        <v>0</v>
      </c>
      <c r="C61" s="15">
        <v>0</v>
      </c>
      <c r="D61" s="21">
        <v>0</v>
      </c>
      <c r="E61" s="21">
        <v>0</v>
      </c>
      <c r="F61" s="15">
        <f t="shared" si="2"/>
        <v>825.73</v>
      </c>
      <c r="G61" s="15">
        <v>777</v>
      </c>
      <c r="H61" s="21">
        <v>48.73</v>
      </c>
      <c r="I61" s="21">
        <v>3.73</v>
      </c>
      <c r="J61" s="17">
        <f t="shared" si="3"/>
        <v>6</v>
      </c>
      <c r="K61" s="17">
        <v>6</v>
      </c>
      <c r="L61" s="21">
        <v>0</v>
      </c>
      <c r="M61" s="21">
        <v>0</v>
      </c>
      <c r="N61" s="17">
        <f t="shared" si="5"/>
        <v>65.35</v>
      </c>
      <c r="O61" s="17">
        <v>37.88</v>
      </c>
      <c r="P61" s="21">
        <v>27.47</v>
      </c>
      <c r="Q61" s="21">
        <v>0.75</v>
      </c>
      <c r="R61" s="17">
        <f t="shared" si="7"/>
        <v>61.71</v>
      </c>
      <c r="S61" s="17">
        <v>61.56</v>
      </c>
      <c r="T61" s="21">
        <v>0.15</v>
      </c>
      <c r="U61" s="21">
        <v>0.15</v>
      </c>
      <c r="V61" s="17">
        <f t="shared" si="9"/>
        <v>7.22</v>
      </c>
      <c r="W61" s="17">
        <v>7.2</v>
      </c>
      <c r="X61" s="28">
        <f>VLOOKUP(A61,[1]总表!A$8:B$142,2,0)</f>
        <v>0.02</v>
      </c>
      <c r="Y61" s="28">
        <f>VLOOKUP(A61,[1]总表!A$8:C$1048576,3,0)</f>
        <v>0.02</v>
      </c>
      <c r="Z61" s="17">
        <f t="shared" si="11"/>
        <v>966.01</v>
      </c>
      <c r="AA61" s="17">
        <f t="shared" si="12"/>
        <v>889.64</v>
      </c>
      <c r="AB61" s="17">
        <f t="shared" si="13"/>
        <v>76.37</v>
      </c>
      <c r="AC61" s="17">
        <f t="shared" si="14"/>
        <v>4.65</v>
      </c>
    </row>
    <row r="62" s="2" customFormat="true" hidden="true" spans="1:29">
      <c r="A62" s="24" t="s">
        <v>48</v>
      </c>
      <c r="B62" s="15">
        <f t="shared" si="0"/>
        <v>0</v>
      </c>
      <c r="C62" s="15">
        <v>0</v>
      </c>
      <c r="D62" s="21">
        <v>0</v>
      </c>
      <c r="E62" s="21">
        <v>0</v>
      </c>
      <c r="F62" s="15">
        <f t="shared" si="2"/>
        <v>3268.06</v>
      </c>
      <c r="G62" s="15">
        <v>3114</v>
      </c>
      <c r="H62" s="21">
        <v>154.06</v>
      </c>
      <c r="I62" s="21">
        <v>34.06</v>
      </c>
      <c r="J62" s="17">
        <f t="shared" si="3"/>
        <v>48</v>
      </c>
      <c r="K62" s="17">
        <v>42</v>
      </c>
      <c r="L62" s="21">
        <v>6</v>
      </c>
      <c r="M62" s="21">
        <v>2</v>
      </c>
      <c r="N62" s="17">
        <f t="shared" si="5"/>
        <v>305.35</v>
      </c>
      <c r="O62" s="17">
        <v>199.5</v>
      </c>
      <c r="P62" s="21">
        <v>105.85</v>
      </c>
      <c r="Q62" s="21">
        <v>0.75</v>
      </c>
      <c r="R62" s="17">
        <f t="shared" si="7"/>
        <v>119.05</v>
      </c>
      <c r="S62" s="17">
        <v>101.58</v>
      </c>
      <c r="T62" s="21">
        <v>17.47</v>
      </c>
      <c r="U62" s="21">
        <v>0.37</v>
      </c>
      <c r="V62" s="17">
        <f t="shared" si="9"/>
        <v>81.81</v>
      </c>
      <c r="W62" s="17">
        <v>81.6</v>
      </c>
      <c r="X62" s="28">
        <f>VLOOKUP(A62,[1]总表!A$8:B$142,2,0)</f>
        <v>0.21</v>
      </c>
      <c r="Y62" s="28">
        <f>VLOOKUP(A62,[1]总表!A$8:C$1048576,3,0)</f>
        <v>0.21</v>
      </c>
      <c r="Z62" s="17">
        <f t="shared" si="11"/>
        <v>3822.27</v>
      </c>
      <c r="AA62" s="17">
        <f t="shared" si="12"/>
        <v>3538.68</v>
      </c>
      <c r="AB62" s="17">
        <f t="shared" si="13"/>
        <v>283.59</v>
      </c>
      <c r="AC62" s="17">
        <f t="shared" si="14"/>
        <v>37.39</v>
      </c>
    </row>
    <row r="63" s="2" customFormat="true" hidden="true" spans="1:29">
      <c r="A63" s="24" t="s">
        <v>49</v>
      </c>
      <c r="B63" s="15">
        <f t="shared" si="0"/>
        <v>0</v>
      </c>
      <c r="C63" s="15">
        <v>0</v>
      </c>
      <c r="D63" s="21">
        <v>0</v>
      </c>
      <c r="E63" s="21">
        <v>0</v>
      </c>
      <c r="F63" s="15">
        <f t="shared" si="2"/>
        <v>2133.79</v>
      </c>
      <c r="G63" s="15">
        <v>2088</v>
      </c>
      <c r="H63" s="21">
        <v>45.79</v>
      </c>
      <c r="I63" s="21">
        <v>12.79</v>
      </c>
      <c r="J63" s="17">
        <f t="shared" si="3"/>
        <v>73</v>
      </c>
      <c r="K63" s="17">
        <v>66</v>
      </c>
      <c r="L63" s="21">
        <v>7</v>
      </c>
      <c r="M63" s="21">
        <v>3</v>
      </c>
      <c r="N63" s="17">
        <f t="shared" si="5"/>
        <v>94.85</v>
      </c>
      <c r="O63" s="17">
        <v>30.52</v>
      </c>
      <c r="P63" s="21">
        <v>64.33</v>
      </c>
      <c r="Q63" s="21">
        <v>-0.25</v>
      </c>
      <c r="R63" s="17">
        <f t="shared" si="7"/>
        <v>67.03</v>
      </c>
      <c r="S63" s="17">
        <v>66.84</v>
      </c>
      <c r="T63" s="21">
        <v>0.19</v>
      </c>
      <c r="U63" s="21">
        <v>0.19</v>
      </c>
      <c r="V63" s="17">
        <f t="shared" si="9"/>
        <v>9.62</v>
      </c>
      <c r="W63" s="17">
        <v>9.6</v>
      </c>
      <c r="X63" s="28">
        <f>VLOOKUP(A63,[1]总表!A$8:B$142,2,0)</f>
        <v>0.02</v>
      </c>
      <c r="Y63" s="28">
        <f>VLOOKUP(A63,[1]总表!A$8:C$1048576,3,0)</f>
        <v>0.02</v>
      </c>
      <c r="Z63" s="17">
        <f t="shared" si="11"/>
        <v>2378.29</v>
      </c>
      <c r="AA63" s="17">
        <f t="shared" si="12"/>
        <v>2260.96</v>
      </c>
      <c r="AB63" s="17">
        <f t="shared" si="13"/>
        <v>117.33</v>
      </c>
      <c r="AC63" s="17">
        <f t="shared" si="14"/>
        <v>15.75</v>
      </c>
    </row>
    <row r="64" s="2" customFormat="true" hidden="true" spans="1:29">
      <c r="A64" s="24" t="s">
        <v>50</v>
      </c>
      <c r="B64" s="15">
        <f t="shared" si="0"/>
        <v>0</v>
      </c>
      <c r="C64" s="15">
        <v>0</v>
      </c>
      <c r="D64" s="21">
        <v>0</v>
      </c>
      <c r="E64" s="21">
        <v>0</v>
      </c>
      <c r="F64" s="15">
        <f t="shared" si="2"/>
        <v>1294.37</v>
      </c>
      <c r="G64" s="15">
        <v>1173</v>
      </c>
      <c r="H64" s="21">
        <v>121.37</v>
      </c>
      <c r="I64" s="21">
        <v>22.37</v>
      </c>
      <c r="J64" s="17">
        <f t="shared" si="3"/>
        <v>41</v>
      </c>
      <c r="K64" s="17">
        <v>38</v>
      </c>
      <c r="L64" s="21">
        <v>3</v>
      </c>
      <c r="M64" s="21">
        <v>1</v>
      </c>
      <c r="N64" s="17">
        <f t="shared" si="5"/>
        <v>21.35</v>
      </c>
      <c r="O64" s="17">
        <v>10.24</v>
      </c>
      <c r="P64" s="21">
        <v>11.11</v>
      </c>
      <c r="Q64" s="21">
        <v>0.75</v>
      </c>
      <c r="R64" s="17">
        <f t="shared" si="7"/>
        <v>8.32</v>
      </c>
      <c r="S64" s="17">
        <v>8.28</v>
      </c>
      <c r="T64" s="21">
        <v>0.04</v>
      </c>
      <c r="U64" s="21">
        <v>0.04</v>
      </c>
      <c r="V64" s="17">
        <f t="shared" si="9"/>
        <v>26.46</v>
      </c>
      <c r="W64" s="17">
        <v>26.4</v>
      </c>
      <c r="X64" s="28">
        <f>VLOOKUP(A64,[1]总表!A$8:B$142,2,0)</f>
        <v>0.06</v>
      </c>
      <c r="Y64" s="28">
        <f>VLOOKUP(A64,[1]总表!A$8:C$1048576,3,0)</f>
        <v>0.06</v>
      </c>
      <c r="Z64" s="17">
        <f t="shared" si="11"/>
        <v>1391.5</v>
      </c>
      <c r="AA64" s="17">
        <f t="shared" si="12"/>
        <v>1255.92</v>
      </c>
      <c r="AB64" s="17">
        <f t="shared" si="13"/>
        <v>135.58</v>
      </c>
      <c r="AC64" s="17">
        <f t="shared" si="14"/>
        <v>24.22</v>
      </c>
    </row>
    <row r="65" s="2" customFormat="true" hidden="true" spans="1:29">
      <c r="A65" s="24" t="s">
        <v>51</v>
      </c>
      <c r="B65" s="15">
        <f t="shared" si="0"/>
        <v>0</v>
      </c>
      <c r="C65" s="15">
        <v>0</v>
      </c>
      <c r="D65" s="21">
        <v>0</v>
      </c>
      <c r="E65" s="21">
        <v>0</v>
      </c>
      <c r="F65" s="15">
        <f t="shared" si="2"/>
        <v>501</v>
      </c>
      <c r="G65" s="15">
        <v>477</v>
      </c>
      <c r="H65" s="21">
        <v>24</v>
      </c>
      <c r="I65" s="21">
        <v>0</v>
      </c>
      <c r="J65" s="17">
        <f t="shared" si="3"/>
        <v>0</v>
      </c>
      <c r="K65" s="17">
        <v>0</v>
      </c>
      <c r="L65" s="21">
        <v>0</v>
      </c>
      <c r="M65" s="21">
        <v>0</v>
      </c>
      <c r="N65" s="17">
        <f t="shared" si="5"/>
        <v>51.85</v>
      </c>
      <c r="O65" s="17">
        <v>28.67</v>
      </c>
      <c r="P65" s="21">
        <v>23.18</v>
      </c>
      <c r="Q65" s="21">
        <v>0.75</v>
      </c>
      <c r="R65" s="17">
        <f t="shared" si="7"/>
        <v>61.51</v>
      </c>
      <c r="S65" s="17">
        <v>61.2</v>
      </c>
      <c r="T65" s="21">
        <v>0.31</v>
      </c>
      <c r="U65" s="21">
        <v>0.31</v>
      </c>
      <c r="V65" s="17">
        <f t="shared" si="9"/>
        <v>24.06</v>
      </c>
      <c r="W65" s="17">
        <v>24</v>
      </c>
      <c r="X65" s="28">
        <f>VLOOKUP(A65,[1]总表!A$8:B$142,2,0)</f>
        <v>0.06</v>
      </c>
      <c r="Y65" s="28">
        <f>VLOOKUP(A65,[1]总表!A$8:C$1048576,3,0)</f>
        <v>0.06</v>
      </c>
      <c r="Z65" s="17">
        <f t="shared" si="11"/>
        <v>638.42</v>
      </c>
      <c r="AA65" s="17">
        <f t="shared" si="12"/>
        <v>590.87</v>
      </c>
      <c r="AB65" s="17">
        <f t="shared" si="13"/>
        <v>47.55</v>
      </c>
      <c r="AC65" s="17">
        <f t="shared" si="14"/>
        <v>1.12</v>
      </c>
    </row>
    <row r="66" s="2" customFormat="true" hidden="true" spans="1:29">
      <c r="A66" s="24" t="s">
        <v>52</v>
      </c>
      <c r="B66" s="15">
        <f t="shared" si="0"/>
        <v>0</v>
      </c>
      <c r="C66" s="15">
        <v>0</v>
      </c>
      <c r="D66" s="21">
        <v>0</v>
      </c>
      <c r="E66" s="21">
        <v>0</v>
      </c>
      <c r="F66" s="15">
        <f t="shared" si="2"/>
        <v>1389.73</v>
      </c>
      <c r="G66" s="15">
        <v>1308</v>
      </c>
      <c r="H66" s="21">
        <v>81.73</v>
      </c>
      <c r="I66" s="21">
        <v>6.73</v>
      </c>
      <c r="J66" s="17">
        <f t="shared" si="3"/>
        <v>207</v>
      </c>
      <c r="K66" s="17">
        <v>196</v>
      </c>
      <c r="L66" s="21">
        <v>11</v>
      </c>
      <c r="M66" s="21">
        <v>1</v>
      </c>
      <c r="N66" s="17">
        <f t="shared" si="5"/>
        <v>31.85</v>
      </c>
      <c r="O66" s="17">
        <v>17.4</v>
      </c>
      <c r="P66" s="21">
        <v>14.45</v>
      </c>
      <c r="Q66" s="21">
        <v>0.75</v>
      </c>
      <c r="R66" s="17">
        <f t="shared" si="7"/>
        <v>136.86</v>
      </c>
      <c r="S66" s="17">
        <v>135.84</v>
      </c>
      <c r="T66" s="21">
        <v>1.02</v>
      </c>
      <c r="U66" s="21">
        <v>1.02</v>
      </c>
      <c r="V66" s="17">
        <f t="shared" si="9"/>
        <v>31.27</v>
      </c>
      <c r="W66" s="17">
        <v>31.2</v>
      </c>
      <c r="X66" s="28">
        <f>VLOOKUP(A66,[1]总表!A$8:B$142,2,0)</f>
        <v>0.07</v>
      </c>
      <c r="Y66" s="28">
        <f>VLOOKUP(A66,[1]总表!A$8:C$1048576,3,0)</f>
        <v>0.07</v>
      </c>
      <c r="Z66" s="17">
        <f t="shared" si="11"/>
        <v>1796.71</v>
      </c>
      <c r="AA66" s="17">
        <f t="shared" si="12"/>
        <v>1688.44</v>
      </c>
      <c r="AB66" s="17">
        <f t="shared" si="13"/>
        <v>108.27</v>
      </c>
      <c r="AC66" s="17">
        <f t="shared" si="14"/>
        <v>9.57</v>
      </c>
    </row>
    <row r="67" s="2" customFormat="true" hidden="true" spans="1:29">
      <c r="A67" s="24" t="s">
        <v>53</v>
      </c>
      <c r="B67" s="15">
        <f t="shared" si="0"/>
        <v>0</v>
      </c>
      <c r="C67" s="15">
        <v>0</v>
      </c>
      <c r="D67" s="21">
        <v>0</v>
      </c>
      <c r="E67" s="21">
        <v>0</v>
      </c>
      <c r="F67" s="15">
        <f t="shared" si="2"/>
        <v>1020.44</v>
      </c>
      <c r="G67" s="15">
        <v>999</v>
      </c>
      <c r="H67" s="21">
        <v>21.44</v>
      </c>
      <c r="I67" s="21">
        <v>9.44</v>
      </c>
      <c r="J67" s="17">
        <f t="shared" si="3"/>
        <v>13</v>
      </c>
      <c r="K67" s="17">
        <v>12</v>
      </c>
      <c r="L67" s="21">
        <v>1</v>
      </c>
      <c r="M67" s="21">
        <v>1</v>
      </c>
      <c r="N67" s="17">
        <f t="shared" si="5"/>
        <v>82.85</v>
      </c>
      <c r="O67" s="17">
        <v>52.21</v>
      </c>
      <c r="P67" s="21">
        <v>30.64</v>
      </c>
      <c r="Q67" s="21">
        <v>0.75</v>
      </c>
      <c r="R67" s="17">
        <f t="shared" si="7"/>
        <v>113.62</v>
      </c>
      <c r="S67" s="17">
        <v>96.42</v>
      </c>
      <c r="T67" s="21">
        <v>17.2</v>
      </c>
      <c r="U67" s="21">
        <v>0.1</v>
      </c>
      <c r="V67" s="17">
        <f t="shared" si="9"/>
        <v>12.03</v>
      </c>
      <c r="W67" s="17">
        <v>12</v>
      </c>
      <c r="X67" s="28">
        <f>VLOOKUP(A67,[1]总表!A$8:B$142,2,0)</f>
        <v>0.03</v>
      </c>
      <c r="Y67" s="28">
        <f>VLOOKUP(A67,[1]总表!A$8:C$1048576,3,0)</f>
        <v>0.03</v>
      </c>
      <c r="Z67" s="17">
        <f t="shared" si="11"/>
        <v>1241.94</v>
      </c>
      <c r="AA67" s="17">
        <f t="shared" si="12"/>
        <v>1171.63</v>
      </c>
      <c r="AB67" s="17">
        <f t="shared" si="13"/>
        <v>70.31</v>
      </c>
      <c r="AC67" s="17">
        <f t="shared" si="14"/>
        <v>11.32</v>
      </c>
    </row>
    <row r="68" s="2" customFormat="true" hidden="true" spans="1:29">
      <c r="A68" s="24" t="s">
        <v>54</v>
      </c>
      <c r="B68" s="15">
        <f t="shared" si="0"/>
        <v>0</v>
      </c>
      <c r="C68" s="15">
        <v>0</v>
      </c>
      <c r="D68" s="21">
        <v>0</v>
      </c>
      <c r="E68" s="21">
        <v>0</v>
      </c>
      <c r="F68" s="15">
        <f t="shared" si="2"/>
        <v>967.87</v>
      </c>
      <c r="G68" s="15">
        <v>993</v>
      </c>
      <c r="H68" s="21">
        <v>-25.13</v>
      </c>
      <c r="I68" s="21">
        <v>7.87</v>
      </c>
      <c r="J68" s="17">
        <f t="shared" si="3"/>
        <v>32</v>
      </c>
      <c r="K68" s="17">
        <v>28</v>
      </c>
      <c r="L68" s="21">
        <v>4</v>
      </c>
      <c r="M68" s="21">
        <v>2</v>
      </c>
      <c r="N68" s="17">
        <f t="shared" si="5"/>
        <v>18.35</v>
      </c>
      <c r="O68" s="17">
        <v>8.19</v>
      </c>
      <c r="P68" s="21">
        <v>10.16</v>
      </c>
      <c r="Q68" s="21">
        <v>0.75</v>
      </c>
      <c r="R68" s="17">
        <f t="shared" si="7"/>
        <v>61.44</v>
      </c>
      <c r="S68" s="17">
        <v>61.2</v>
      </c>
      <c r="T68" s="21">
        <v>0.24</v>
      </c>
      <c r="U68" s="21">
        <v>0.24</v>
      </c>
      <c r="V68" s="17">
        <f t="shared" si="9"/>
        <v>26.46</v>
      </c>
      <c r="W68" s="17">
        <v>26.4</v>
      </c>
      <c r="X68" s="28">
        <f>VLOOKUP(A68,[1]总表!A$8:B$142,2,0)</f>
        <v>0.06</v>
      </c>
      <c r="Y68" s="28">
        <f>VLOOKUP(A68,[1]总表!A$8:C$1048576,3,0)</f>
        <v>0.06</v>
      </c>
      <c r="Z68" s="17">
        <f t="shared" si="11"/>
        <v>1106.12</v>
      </c>
      <c r="AA68" s="17">
        <f t="shared" si="12"/>
        <v>1116.79</v>
      </c>
      <c r="AB68" s="17">
        <f t="shared" si="13"/>
        <v>-10.67</v>
      </c>
      <c r="AC68" s="17">
        <f t="shared" si="14"/>
        <v>10.92</v>
      </c>
    </row>
    <row r="69" s="2" customFormat="true" hidden="true" spans="1:29">
      <c r="A69" s="24" t="s">
        <v>55</v>
      </c>
      <c r="B69" s="15">
        <f t="shared" si="0"/>
        <v>0</v>
      </c>
      <c r="C69" s="15">
        <v>0</v>
      </c>
      <c r="D69" s="21">
        <v>0</v>
      </c>
      <c r="E69" s="21">
        <v>0</v>
      </c>
      <c r="F69" s="15">
        <f t="shared" si="2"/>
        <v>1042.94</v>
      </c>
      <c r="G69" s="15">
        <v>981</v>
      </c>
      <c r="H69" s="21">
        <v>61.94</v>
      </c>
      <c r="I69" s="21">
        <v>16.94</v>
      </c>
      <c r="J69" s="17">
        <f t="shared" si="3"/>
        <v>20</v>
      </c>
      <c r="K69" s="17">
        <v>22</v>
      </c>
      <c r="L69" s="21">
        <v>-2</v>
      </c>
      <c r="M69" s="21">
        <v>0</v>
      </c>
      <c r="N69" s="17">
        <f t="shared" si="5"/>
        <v>48.75</v>
      </c>
      <c r="O69" s="17">
        <v>32.76</v>
      </c>
      <c r="P69" s="21">
        <v>15.99</v>
      </c>
      <c r="Q69" s="21">
        <v>0.75</v>
      </c>
      <c r="R69" s="17">
        <f t="shared" si="7"/>
        <v>43.18</v>
      </c>
      <c r="S69" s="17">
        <v>42.96</v>
      </c>
      <c r="T69" s="21">
        <v>0.22</v>
      </c>
      <c r="U69" s="21">
        <v>0.22</v>
      </c>
      <c r="V69" s="17">
        <f t="shared" si="9"/>
        <v>7.22</v>
      </c>
      <c r="W69" s="17">
        <v>7.2</v>
      </c>
      <c r="X69" s="28">
        <f>VLOOKUP(A69,[1]总表!A$8:B$142,2,0)</f>
        <v>0.02</v>
      </c>
      <c r="Y69" s="28">
        <f>VLOOKUP(A69,[1]总表!A$8:C$1048576,3,0)</f>
        <v>0.02</v>
      </c>
      <c r="Z69" s="17">
        <f t="shared" si="11"/>
        <v>1162.09</v>
      </c>
      <c r="AA69" s="17">
        <f t="shared" si="12"/>
        <v>1085.92</v>
      </c>
      <c r="AB69" s="17">
        <f t="shared" si="13"/>
        <v>76.17</v>
      </c>
      <c r="AC69" s="17">
        <f t="shared" si="14"/>
        <v>17.93</v>
      </c>
    </row>
    <row r="70" s="2" customFormat="true" hidden="true" spans="1:29">
      <c r="A70" s="24" t="s">
        <v>56</v>
      </c>
      <c r="B70" s="15">
        <f t="shared" si="0"/>
        <v>0</v>
      </c>
      <c r="C70" s="15">
        <v>0</v>
      </c>
      <c r="D70" s="21">
        <v>0</v>
      </c>
      <c r="E70" s="21">
        <v>0</v>
      </c>
      <c r="F70" s="15">
        <f t="shared" si="2"/>
        <v>606.74</v>
      </c>
      <c r="G70" s="15">
        <v>567</v>
      </c>
      <c r="H70" s="21">
        <v>39.74</v>
      </c>
      <c r="I70" s="21">
        <v>9.74</v>
      </c>
      <c r="J70" s="17">
        <f t="shared" si="3"/>
        <v>16</v>
      </c>
      <c r="K70" s="17">
        <v>16</v>
      </c>
      <c r="L70" s="21">
        <v>0</v>
      </c>
      <c r="M70" s="21">
        <v>0</v>
      </c>
      <c r="N70" s="17">
        <f t="shared" si="5"/>
        <v>150.85</v>
      </c>
      <c r="O70" s="17">
        <v>96.24</v>
      </c>
      <c r="P70" s="21">
        <v>54.61</v>
      </c>
      <c r="Q70" s="21">
        <v>0.75</v>
      </c>
      <c r="R70" s="17">
        <f t="shared" si="7"/>
        <v>134.97</v>
      </c>
      <c r="S70" s="17">
        <v>129.4</v>
      </c>
      <c r="T70" s="21">
        <v>5.57</v>
      </c>
      <c r="U70" s="21">
        <v>0.57</v>
      </c>
      <c r="V70" s="17">
        <f t="shared" si="9"/>
        <v>31.27</v>
      </c>
      <c r="W70" s="17">
        <v>31.2</v>
      </c>
      <c r="X70" s="28">
        <f>VLOOKUP(A70,[1]总表!A$8:B$142,2,0)</f>
        <v>0.07</v>
      </c>
      <c r="Y70" s="28">
        <f>VLOOKUP(A70,[1]总表!A$8:C$1048576,3,0)</f>
        <v>0.07</v>
      </c>
      <c r="Z70" s="17">
        <f t="shared" si="11"/>
        <v>939.83</v>
      </c>
      <c r="AA70" s="17">
        <f t="shared" si="12"/>
        <v>839.84</v>
      </c>
      <c r="AB70" s="17">
        <f t="shared" si="13"/>
        <v>99.99</v>
      </c>
      <c r="AC70" s="17">
        <f t="shared" si="14"/>
        <v>11.13</v>
      </c>
    </row>
    <row r="71" s="2" customFormat="true" hidden="true" spans="1:29">
      <c r="A71" s="24" t="s">
        <v>57</v>
      </c>
      <c r="B71" s="15">
        <f t="shared" ref="B71:B134" si="25">C71+D71</f>
        <v>0</v>
      </c>
      <c r="C71" s="15">
        <v>0</v>
      </c>
      <c r="D71" s="21">
        <v>0</v>
      </c>
      <c r="E71" s="21">
        <v>0</v>
      </c>
      <c r="F71" s="15">
        <f t="shared" ref="F71:F134" si="26">G71+H71</f>
        <v>1271.69</v>
      </c>
      <c r="G71" s="15">
        <v>1197</v>
      </c>
      <c r="H71" s="21">
        <v>74.69</v>
      </c>
      <c r="I71" s="21">
        <v>14.69</v>
      </c>
      <c r="J71" s="17">
        <f t="shared" ref="J71:J134" si="27">K71+L71</f>
        <v>55</v>
      </c>
      <c r="K71" s="17">
        <v>52</v>
      </c>
      <c r="L71" s="21">
        <v>3</v>
      </c>
      <c r="M71" s="21">
        <v>1</v>
      </c>
      <c r="N71" s="17">
        <f t="shared" ref="N71:N134" si="28">O71+P71</f>
        <v>127.85</v>
      </c>
      <c r="O71" s="17">
        <v>82.93</v>
      </c>
      <c r="P71" s="21">
        <v>44.92</v>
      </c>
      <c r="Q71" s="21">
        <v>0.75</v>
      </c>
      <c r="R71" s="17">
        <f t="shared" ref="R71:R134" si="29">S71+T71</f>
        <v>132.68</v>
      </c>
      <c r="S71" s="17">
        <v>185.2</v>
      </c>
      <c r="T71" s="21">
        <v>-52.52</v>
      </c>
      <c r="U71" s="21">
        <v>0.48</v>
      </c>
      <c r="V71" s="17">
        <f t="shared" ref="V71:V134" si="30">W71+X71</f>
        <v>48</v>
      </c>
      <c r="W71" s="17">
        <v>48</v>
      </c>
      <c r="X71" s="28">
        <f>VLOOKUP(A71,[1]总表!A$8:B$142,2,0)</f>
        <v>0</v>
      </c>
      <c r="Y71" s="28">
        <f>VLOOKUP(A71,[1]总表!A$8:C$1048576,3,0)</f>
        <v>0</v>
      </c>
      <c r="Z71" s="17">
        <f t="shared" ref="Z71:Z134" si="31">AA71+AB71</f>
        <v>1635.22</v>
      </c>
      <c r="AA71" s="17">
        <f t="shared" ref="AA71:AA134" si="32">C71+G71+K71+O71+S71+W71</f>
        <v>1565.13</v>
      </c>
      <c r="AB71" s="17">
        <f t="shared" ref="AB71:AB134" si="33">D71+H71+L71+P71+T71+X71</f>
        <v>70.09</v>
      </c>
      <c r="AC71" s="17">
        <f t="shared" ref="AC71:AC134" si="34">E71+I71+M71+Q71+U71+Y71</f>
        <v>16.92</v>
      </c>
    </row>
    <row r="72" s="2" customFormat="true" hidden="true" spans="1:29">
      <c r="A72" s="24" t="s">
        <v>58</v>
      </c>
      <c r="B72" s="15">
        <f t="shared" si="25"/>
        <v>0</v>
      </c>
      <c r="C72" s="15">
        <v>0</v>
      </c>
      <c r="D72" s="21">
        <v>0</v>
      </c>
      <c r="E72" s="21">
        <v>0</v>
      </c>
      <c r="F72" s="15">
        <f t="shared" si="26"/>
        <v>450</v>
      </c>
      <c r="G72" s="15">
        <v>417</v>
      </c>
      <c r="H72" s="21">
        <v>33</v>
      </c>
      <c r="I72" s="21">
        <v>0</v>
      </c>
      <c r="J72" s="17">
        <f t="shared" si="27"/>
        <v>0</v>
      </c>
      <c r="K72" s="17">
        <v>0</v>
      </c>
      <c r="L72" s="21">
        <v>0</v>
      </c>
      <c r="M72" s="21">
        <v>0</v>
      </c>
      <c r="N72" s="17">
        <f t="shared" si="28"/>
        <v>75.75</v>
      </c>
      <c r="O72" s="17">
        <v>51.19</v>
      </c>
      <c r="P72" s="21">
        <v>24.56</v>
      </c>
      <c r="Q72" s="21">
        <v>0.75</v>
      </c>
      <c r="R72" s="17">
        <f t="shared" si="29"/>
        <v>65.02</v>
      </c>
      <c r="S72" s="17">
        <v>64.8</v>
      </c>
      <c r="T72" s="21">
        <v>0.22</v>
      </c>
      <c r="U72" s="21">
        <v>0.22</v>
      </c>
      <c r="V72" s="17">
        <f t="shared" si="30"/>
        <v>12.03</v>
      </c>
      <c r="W72" s="17">
        <v>12</v>
      </c>
      <c r="X72" s="28">
        <f>VLOOKUP(A72,[1]总表!A$8:B$142,2,0)</f>
        <v>0.03</v>
      </c>
      <c r="Y72" s="28">
        <f>VLOOKUP(A72,[1]总表!A$8:C$1048576,3,0)</f>
        <v>0.03</v>
      </c>
      <c r="Z72" s="17">
        <f t="shared" si="31"/>
        <v>602.8</v>
      </c>
      <c r="AA72" s="17">
        <f t="shared" si="32"/>
        <v>544.99</v>
      </c>
      <c r="AB72" s="17">
        <f t="shared" si="33"/>
        <v>57.81</v>
      </c>
      <c r="AC72" s="17">
        <f t="shared" si="34"/>
        <v>1</v>
      </c>
    </row>
    <row r="73" s="2" customFormat="true" hidden="true" spans="1:29">
      <c r="A73" s="24" t="s">
        <v>59</v>
      </c>
      <c r="B73" s="15">
        <f t="shared" si="25"/>
        <v>0</v>
      </c>
      <c r="C73" s="15">
        <v>0</v>
      </c>
      <c r="D73" s="21">
        <v>0</v>
      </c>
      <c r="E73" s="21">
        <v>0</v>
      </c>
      <c r="F73" s="15">
        <f t="shared" si="26"/>
        <v>861</v>
      </c>
      <c r="G73" s="15">
        <v>939</v>
      </c>
      <c r="H73" s="21">
        <v>-78</v>
      </c>
      <c r="I73" s="21">
        <v>0</v>
      </c>
      <c r="J73" s="17">
        <f t="shared" si="27"/>
        <v>59</v>
      </c>
      <c r="K73" s="17">
        <v>56</v>
      </c>
      <c r="L73" s="21">
        <v>3</v>
      </c>
      <c r="M73" s="21">
        <v>1</v>
      </c>
      <c r="N73" s="17">
        <f t="shared" si="28"/>
        <v>120.35</v>
      </c>
      <c r="O73" s="17">
        <v>77.81</v>
      </c>
      <c r="P73" s="21">
        <v>42.54</v>
      </c>
      <c r="Q73" s="21">
        <v>0.75</v>
      </c>
      <c r="R73" s="17">
        <f t="shared" si="29"/>
        <v>119.75</v>
      </c>
      <c r="S73" s="17">
        <v>119.4</v>
      </c>
      <c r="T73" s="21">
        <v>0.35</v>
      </c>
      <c r="U73" s="21">
        <v>0.35</v>
      </c>
      <c r="V73" s="17">
        <f t="shared" si="30"/>
        <v>33.67</v>
      </c>
      <c r="W73" s="17">
        <v>33.6</v>
      </c>
      <c r="X73" s="28">
        <f>VLOOKUP(A73,[1]总表!A$8:B$142,2,0)</f>
        <v>0.07</v>
      </c>
      <c r="Y73" s="28">
        <f>VLOOKUP(A73,[1]总表!A$8:C$1048576,3,0)</f>
        <v>0.07</v>
      </c>
      <c r="Z73" s="17">
        <f t="shared" si="31"/>
        <v>1193.77</v>
      </c>
      <c r="AA73" s="17">
        <f t="shared" si="32"/>
        <v>1225.81</v>
      </c>
      <c r="AB73" s="17">
        <f t="shared" si="33"/>
        <v>-32.04</v>
      </c>
      <c r="AC73" s="17">
        <f t="shared" si="34"/>
        <v>2.17</v>
      </c>
    </row>
    <row r="74" s="2" customFormat="true" hidden="true" spans="1:29">
      <c r="A74" s="24" t="s">
        <v>60</v>
      </c>
      <c r="B74" s="15">
        <f t="shared" si="25"/>
        <v>0</v>
      </c>
      <c r="C74" s="15">
        <v>0</v>
      </c>
      <c r="D74" s="21">
        <v>0</v>
      </c>
      <c r="E74" s="21">
        <v>0</v>
      </c>
      <c r="F74" s="15">
        <f t="shared" si="26"/>
        <v>334.76</v>
      </c>
      <c r="G74" s="15">
        <v>303</v>
      </c>
      <c r="H74" s="21">
        <v>31.76</v>
      </c>
      <c r="I74" s="21">
        <v>4.76</v>
      </c>
      <c r="J74" s="17">
        <f t="shared" si="27"/>
        <v>0</v>
      </c>
      <c r="K74" s="17">
        <v>0</v>
      </c>
      <c r="L74" s="21">
        <v>0</v>
      </c>
      <c r="M74" s="21">
        <v>0</v>
      </c>
      <c r="N74" s="17">
        <f t="shared" si="28"/>
        <v>65.25</v>
      </c>
      <c r="O74" s="17">
        <v>44.02</v>
      </c>
      <c r="P74" s="21">
        <v>21.23</v>
      </c>
      <c r="Q74" s="21">
        <v>0.75</v>
      </c>
      <c r="R74" s="17">
        <f t="shared" si="29"/>
        <v>220.88</v>
      </c>
      <c r="S74" s="17">
        <v>218.76</v>
      </c>
      <c r="T74" s="21">
        <v>2.12</v>
      </c>
      <c r="U74" s="21">
        <v>0.92</v>
      </c>
      <c r="V74" s="17">
        <f t="shared" si="30"/>
        <v>12.16</v>
      </c>
      <c r="W74" s="17">
        <v>12</v>
      </c>
      <c r="X74" s="28">
        <f>VLOOKUP(A74,[1]总表!A$8:B$142,2,0)</f>
        <v>0.16</v>
      </c>
      <c r="Y74" s="28">
        <f>VLOOKUP(A74,[1]总表!A$8:C$1048576,3,0)</f>
        <v>0.16</v>
      </c>
      <c r="Z74" s="17">
        <f t="shared" si="31"/>
        <v>633.05</v>
      </c>
      <c r="AA74" s="17">
        <f t="shared" si="32"/>
        <v>577.78</v>
      </c>
      <c r="AB74" s="17">
        <f t="shared" si="33"/>
        <v>55.27</v>
      </c>
      <c r="AC74" s="17">
        <f t="shared" si="34"/>
        <v>6.59</v>
      </c>
    </row>
    <row r="75" s="2" customFormat="true" hidden="true" spans="1:29">
      <c r="A75" s="24" t="s">
        <v>61</v>
      </c>
      <c r="B75" s="15">
        <f t="shared" si="25"/>
        <v>0</v>
      </c>
      <c r="C75" s="15">
        <v>0</v>
      </c>
      <c r="D75" s="21">
        <v>0</v>
      </c>
      <c r="E75" s="21">
        <v>0</v>
      </c>
      <c r="F75" s="15">
        <f t="shared" si="26"/>
        <v>476.34</v>
      </c>
      <c r="G75" s="15">
        <v>432</v>
      </c>
      <c r="H75" s="21">
        <v>44.34</v>
      </c>
      <c r="I75" s="21">
        <v>2.34</v>
      </c>
      <c r="J75" s="17">
        <f t="shared" si="27"/>
        <v>19</v>
      </c>
      <c r="K75" s="17">
        <v>16</v>
      </c>
      <c r="L75" s="21">
        <v>3</v>
      </c>
      <c r="M75" s="21">
        <v>1</v>
      </c>
      <c r="N75" s="17">
        <f t="shared" si="28"/>
        <v>0</v>
      </c>
      <c r="O75" s="17">
        <v>0</v>
      </c>
      <c r="P75" s="21">
        <v>0</v>
      </c>
      <c r="Q75" s="21">
        <v>0</v>
      </c>
      <c r="R75" s="17">
        <f t="shared" si="29"/>
        <v>43.6</v>
      </c>
      <c r="S75" s="17">
        <v>43.44</v>
      </c>
      <c r="T75" s="21">
        <v>0.16</v>
      </c>
      <c r="U75" s="21">
        <v>0.16</v>
      </c>
      <c r="V75" s="17">
        <f t="shared" si="30"/>
        <v>4.81</v>
      </c>
      <c r="W75" s="17">
        <v>16.8</v>
      </c>
      <c r="X75" s="28">
        <f>VLOOKUP(A75,[1]总表!A$8:B$142,2,0)</f>
        <v>-11.99</v>
      </c>
      <c r="Y75" s="28">
        <f>VLOOKUP(A75,[1]总表!A$8:C$1048576,3,0)</f>
        <v>0.01</v>
      </c>
      <c r="Z75" s="17">
        <f t="shared" si="31"/>
        <v>543.75</v>
      </c>
      <c r="AA75" s="17">
        <f t="shared" si="32"/>
        <v>508.24</v>
      </c>
      <c r="AB75" s="17">
        <f t="shared" si="33"/>
        <v>35.51</v>
      </c>
      <c r="AC75" s="17">
        <f t="shared" si="34"/>
        <v>3.51</v>
      </c>
    </row>
    <row r="76" s="2" customFormat="true" hidden="true" spans="1:29">
      <c r="A76" s="24" t="s">
        <v>62</v>
      </c>
      <c r="B76" s="15">
        <f t="shared" si="25"/>
        <v>0</v>
      </c>
      <c r="C76" s="15">
        <v>0</v>
      </c>
      <c r="D76" s="21">
        <v>0</v>
      </c>
      <c r="E76" s="21">
        <v>0</v>
      </c>
      <c r="F76" s="15">
        <f t="shared" si="26"/>
        <v>294</v>
      </c>
      <c r="G76" s="15">
        <v>291</v>
      </c>
      <c r="H76" s="21">
        <v>3</v>
      </c>
      <c r="I76" s="21">
        <v>0</v>
      </c>
      <c r="J76" s="17">
        <f t="shared" si="27"/>
        <v>0</v>
      </c>
      <c r="K76" s="17">
        <v>0</v>
      </c>
      <c r="L76" s="21">
        <v>0</v>
      </c>
      <c r="M76" s="21">
        <v>0</v>
      </c>
      <c r="N76" s="17">
        <f t="shared" si="28"/>
        <v>113.25</v>
      </c>
      <c r="O76" s="17">
        <v>76.78</v>
      </c>
      <c r="P76" s="21">
        <v>36.47</v>
      </c>
      <c r="Q76" s="21">
        <v>0.75</v>
      </c>
      <c r="R76" s="17">
        <f t="shared" si="29"/>
        <v>49.41</v>
      </c>
      <c r="S76" s="17">
        <v>49.08</v>
      </c>
      <c r="T76" s="21">
        <v>0.33</v>
      </c>
      <c r="U76" s="21">
        <v>0.33</v>
      </c>
      <c r="V76" s="17">
        <f t="shared" si="30"/>
        <v>14.43</v>
      </c>
      <c r="W76" s="17">
        <v>16.8</v>
      </c>
      <c r="X76" s="28">
        <f>VLOOKUP(A76,[1]总表!A$8:B$142,2,0)</f>
        <v>-2.37</v>
      </c>
      <c r="Y76" s="28">
        <f>VLOOKUP(A76,[1]总表!A$8:C$1048576,3,0)</f>
        <v>0.03</v>
      </c>
      <c r="Z76" s="17">
        <f t="shared" si="31"/>
        <v>471.09</v>
      </c>
      <c r="AA76" s="17">
        <f t="shared" si="32"/>
        <v>433.66</v>
      </c>
      <c r="AB76" s="17">
        <f t="shared" si="33"/>
        <v>37.43</v>
      </c>
      <c r="AC76" s="17">
        <f t="shared" si="34"/>
        <v>1.11</v>
      </c>
    </row>
    <row r="77" s="2" customFormat="true" hidden="true" spans="1:29">
      <c r="A77" s="24" t="s">
        <v>63</v>
      </c>
      <c r="B77" s="15">
        <f t="shared" si="25"/>
        <v>0</v>
      </c>
      <c r="C77" s="15">
        <v>0</v>
      </c>
      <c r="D77" s="21">
        <v>0</v>
      </c>
      <c r="E77" s="21">
        <v>0</v>
      </c>
      <c r="F77" s="15">
        <f t="shared" si="26"/>
        <v>0</v>
      </c>
      <c r="G77" s="15">
        <v>0</v>
      </c>
      <c r="H77" s="21">
        <v>0</v>
      </c>
      <c r="I77" s="21">
        <v>0</v>
      </c>
      <c r="J77" s="17">
        <f t="shared" si="27"/>
        <v>0</v>
      </c>
      <c r="K77" s="17">
        <v>0</v>
      </c>
      <c r="L77" s="21">
        <v>0</v>
      </c>
      <c r="M77" s="21">
        <v>0</v>
      </c>
      <c r="N77" s="17">
        <f t="shared" si="28"/>
        <v>75.75</v>
      </c>
      <c r="O77" s="17">
        <v>51.19</v>
      </c>
      <c r="P77" s="21">
        <v>24.56</v>
      </c>
      <c r="Q77" s="21">
        <v>0.75</v>
      </c>
      <c r="R77" s="17">
        <f t="shared" si="29"/>
        <v>22.05</v>
      </c>
      <c r="S77" s="17">
        <v>21.96</v>
      </c>
      <c r="T77" s="21">
        <v>0.09</v>
      </c>
      <c r="U77" s="21">
        <v>0.09</v>
      </c>
      <c r="V77" s="17">
        <f t="shared" si="30"/>
        <v>12.16</v>
      </c>
      <c r="W77" s="17">
        <v>12</v>
      </c>
      <c r="X77" s="28">
        <f>VLOOKUP(A77,[1]总表!A$8:B$142,2,0)</f>
        <v>0.16</v>
      </c>
      <c r="Y77" s="28">
        <f>VLOOKUP(A77,[1]总表!A$8:C$1048576,3,0)</f>
        <v>0.16</v>
      </c>
      <c r="Z77" s="17">
        <f t="shared" si="31"/>
        <v>109.96</v>
      </c>
      <c r="AA77" s="17">
        <f t="shared" si="32"/>
        <v>85.15</v>
      </c>
      <c r="AB77" s="17">
        <f t="shared" si="33"/>
        <v>24.81</v>
      </c>
      <c r="AC77" s="17">
        <f t="shared" si="34"/>
        <v>1</v>
      </c>
    </row>
    <row r="78" s="2" customFormat="true" hidden="true" spans="1:29">
      <c r="A78" s="24" t="s">
        <v>64</v>
      </c>
      <c r="B78" s="15">
        <f t="shared" si="25"/>
        <v>0</v>
      </c>
      <c r="C78" s="15">
        <v>0</v>
      </c>
      <c r="D78" s="21">
        <v>0</v>
      </c>
      <c r="E78" s="21">
        <v>0</v>
      </c>
      <c r="F78" s="15">
        <f t="shared" si="26"/>
        <v>24</v>
      </c>
      <c r="G78" s="15">
        <v>24</v>
      </c>
      <c r="H78" s="21">
        <v>0</v>
      </c>
      <c r="I78" s="21">
        <v>0</v>
      </c>
      <c r="J78" s="17">
        <f t="shared" si="27"/>
        <v>12</v>
      </c>
      <c r="K78" s="17">
        <v>12</v>
      </c>
      <c r="L78" s="21">
        <v>0</v>
      </c>
      <c r="M78" s="21">
        <v>0</v>
      </c>
      <c r="N78" s="17">
        <f t="shared" si="28"/>
        <v>27.75</v>
      </c>
      <c r="O78" s="17">
        <v>18.43</v>
      </c>
      <c r="P78" s="21">
        <v>9.32</v>
      </c>
      <c r="Q78" s="21">
        <v>0.75</v>
      </c>
      <c r="R78" s="17">
        <f t="shared" si="29"/>
        <v>78.04</v>
      </c>
      <c r="S78" s="17">
        <v>77.88</v>
      </c>
      <c r="T78" s="21">
        <v>0.16</v>
      </c>
      <c r="U78" s="21">
        <v>0.16</v>
      </c>
      <c r="V78" s="17">
        <f t="shared" si="30"/>
        <v>0</v>
      </c>
      <c r="W78" s="17">
        <v>0</v>
      </c>
      <c r="X78" s="28">
        <f>VLOOKUP(A78,[1]总表!A$8:B$142,2,0)</f>
        <v>0</v>
      </c>
      <c r="Y78" s="28">
        <f>VLOOKUP(A78,[1]总表!A$8:C$1048576,3,0)</f>
        <v>0</v>
      </c>
      <c r="Z78" s="17">
        <f t="shared" si="31"/>
        <v>141.79</v>
      </c>
      <c r="AA78" s="17">
        <f t="shared" si="32"/>
        <v>132.31</v>
      </c>
      <c r="AB78" s="17">
        <f t="shared" si="33"/>
        <v>9.48</v>
      </c>
      <c r="AC78" s="17">
        <f t="shared" si="34"/>
        <v>0.91</v>
      </c>
    </row>
    <row r="79" s="2" customFormat="true" hidden="true" spans="1:29">
      <c r="A79" s="24" t="s">
        <v>65</v>
      </c>
      <c r="B79" s="15">
        <f t="shared" si="25"/>
        <v>0</v>
      </c>
      <c r="C79" s="15">
        <v>0</v>
      </c>
      <c r="D79" s="21">
        <v>0</v>
      </c>
      <c r="E79" s="21">
        <v>0</v>
      </c>
      <c r="F79" s="15">
        <f t="shared" si="26"/>
        <v>282</v>
      </c>
      <c r="G79" s="15">
        <v>249</v>
      </c>
      <c r="H79" s="21">
        <v>33</v>
      </c>
      <c r="I79" s="21">
        <v>0</v>
      </c>
      <c r="J79" s="17">
        <f t="shared" si="27"/>
        <v>18</v>
      </c>
      <c r="K79" s="17">
        <v>18</v>
      </c>
      <c r="L79" s="21">
        <v>0</v>
      </c>
      <c r="M79" s="21">
        <v>0</v>
      </c>
      <c r="N79" s="17">
        <f t="shared" si="28"/>
        <v>32.5</v>
      </c>
      <c r="O79" s="17">
        <v>21.5</v>
      </c>
      <c r="P79" s="21">
        <v>11</v>
      </c>
      <c r="Q79" s="21">
        <v>0.75</v>
      </c>
      <c r="R79" s="17">
        <f t="shared" si="29"/>
        <v>120.54</v>
      </c>
      <c r="S79" s="17">
        <v>119.52</v>
      </c>
      <c r="T79" s="21">
        <v>1.02</v>
      </c>
      <c r="U79" s="21">
        <v>1.02</v>
      </c>
      <c r="V79" s="17">
        <f t="shared" si="30"/>
        <v>4.81</v>
      </c>
      <c r="W79" s="17">
        <v>4.8</v>
      </c>
      <c r="X79" s="28">
        <f>VLOOKUP(A79,[1]总表!A$8:B$142,2,0)</f>
        <v>0.01</v>
      </c>
      <c r="Y79" s="28">
        <f>VLOOKUP(A79,[1]总表!A$8:C$1048576,3,0)</f>
        <v>0.01</v>
      </c>
      <c r="Z79" s="17">
        <f t="shared" si="31"/>
        <v>457.85</v>
      </c>
      <c r="AA79" s="17">
        <f t="shared" si="32"/>
        <v>412.82</v>
      </c>
      <c r="AB79" s="17">
        <f t="shared" si="33"/>
        <v>45.03</v>
      </c>
      <c r="AC79" s="17">
        <f t="shared" si="34"/>
        <v>1.78</v>
      </c>
    </row>
    <row r="80" s="2" customFormat="true" hidden="true" spans="1:29">
      <c r="A80" s="24" t="s">
        <v>66</v>
      </c>
      <c r="B80" s="15">
        <f t="shared" si="25"/>
        <v>0</v>
      </c>
      <c r="C80" s="15">
        <v>0</v>
      </c>
      <c r="D80" s="21">
        <v>0</v>
      </c>
      <c r="E80" s="21">
        <v>0</v>
      </c>
      <c r="F80" s="15">
        <f t="shared" si="26"/>
        <v>409.52</v>
      </c>
      <c r="G80" s="15">
        <v>363</v>
      </c>
      <c r="H80" s="21">
        <v>46.52</v>
      </c>
      <c r="I80" s="21">
        <v>1.52</v>
      </c>
      <c r="J80" s="17">
        <f t="shared" si="27"/>
        <v>0</v>
      </c>
      <c r="K80" s="17">
        <v>0</v>
      </c>
      <c r="L80" s="21">
        <v>0</v>
      </c>
      <c r="M80" s="21">
        <v>0</v>
      </c>
      <c r="N80" s="17">
        <f t="shared" si="28"/>
        <v>171.6</v>
      </c>
      <c r="O80" s="17">
        <v>112.92</v>
      </c>
      <c r="P80" s="21">
        <v>58.68</v>
      </c>
      <c r="Q80" s="21">
        <v>0.75</v>
      </c>
      <c r="R80" s="17">
        <f t="shared" si="29"/>
        <v>97.39</v>
      </c>
      <c r="S80" s="17">
        <v>96.9</v>
      </c>
      <c r="T80" s="21">
        <v>0.49</v>
      </c>
      <c r="U80" s="21">
        <v>0.19</v>
      </c>
      <c r="V80" s="17">
        <f t="shared" si="30"/>
        <v>0</v>
      </c>
      <c r="W80" s="17">
        <v>0</v>
      </c>
      <c r="X80" s="28">
        <f>VLOOKUP(A80,[1]总表!A$8:B$142,2,0)</f>
        <v>0</v>
      </c>
      <c r="Y80" s="28">
        <f>VLOOKUP(A80,[1]总表!A$8:C$1048576,3,0)</f>
        <v>0</v>
      </c>
      <c r="Z80" s="17">
        <f t="shared" si="31"/>
        <v>678.51</v>
      </c>
      <c r="AA80" s="17">
        <f t="shared" si="32"/>
        <v>572.82</v>
      </c>
      <c r="AB80" s="17">
        <f t="shared" si="33"/>
        <v>105.69</v>
      </c>
      <c r="AC80" s="17">
        <f t="shared" si="34"/>
        <v>2.46</v>
      </c>
    </row>
    <row r="81" s="2" customFormat="true" hidden="true" spans="1:29">
      <c r="A81" s="24" t="s">
        <v>67</v>
      </c>
      <c r="B81" s="15">
        <f t="shared" si="25"/>
        <v>0</v>
      </c>
      <c r="C81" s="15">
        <f t="shared" ref="C81:G81" si="35">SUM(C82:C153)</f>
        <v>0</v>
      </c>
      <c r="D81" s="15">
        <f t="shared" si="35"/>
        <v>0</v>
      </c>
      <c r="E81" s="15">
        <f t="shared" si="35"/>
        <v>0</v>
      </c>
      <c r="F81" s="15">
        <f t="shared" si="26"/>
        <v>0</v>
      </c>
      <c r="G81" s="15">
        <f t="shared" si="35"/>
        <v>0</v>
      </c>
      <c r="H81" s="21">
        <v>0</v>
      </c>
      <c r="I81" s="21">
        <v>0</v>
      </c>
      <c r="J81" s="17">
        <f t="shared" si="27"/>
        <v>0</v>
      </c>
      <c r="K81" s="17">
        <f t="shared" ref="K81:M81" si="36">SUM(K82:K153)</f>
        <v>0</v>
      </c>
      <c r="L81" s="17">
        <f t="shared" si="36"/>
        <v>0</v>
      </c>
      <c r="M81" s="17">
        <f t="shared" si="36"/>
        <v>0</v>
      </c>
      <c r="N81" s="17">
        <f t="shared" si="28"/>
        <v>0</v>
      </c>
      <c r="O81" s="17">
        <f t="shared" ref="O81:U81" si="37">SUM(O82:O153)</f>
        <v>0</v>
      </c>
      <c r="P81" s="21">
        <v>0</v>
      </c>
      <c r="Q81" s="21">
        <v>0</v>
      </c>
      <c r="R81" s="17">
        <f t="shared" si="29"/>
        <v>0</v>
      </c>
      <c r="S81" s="17">
        <f t="shared" si="37"/>
        <v>0</v>
      </c>
      <c r="T81" s="17">
        <f t="shared" si="37"/>
        <v>0</v>
      </c>
      <c r="U81" s="17">
        <f t="shared" si="37"/>
        <v>0</v>
      </c>
      <c r="V81" s="17">
        <f t="shared" si="30"/>
        <v>16.8</v>
      </c>
      <c r="W81" s="17">
        <f t="shared" ref="W81:Y81" si="38">SUM(W82:W153)</f>
        <v>14.4</v>
      </c>
      <c r="X81" s="17">
        <f t="shared" si="38"/>
        <v>2.4</v>
      </c>
      <c r="Y81" s="17">
        <f t="shared" si="38"/>
        <v>0</v>
      </c>
      <c r="Z81" s="17">
        <f t="shared" si="31"/>
        <v>16.8</v>
      </c>
      <c r="AA81" s="17">
        <f t="shared" si="32"/>
        <v>14.4</v>
      </c>
      <c r="AB81" s="17">
        <f t="shared" si="33"/>
        <v>2.4</v>
      </c>
      <c r="AC81" s="17">
        <f t="shared" si="34"/>
        <v>0</v>
      </c>
    </row>
    <row r="82" s="2" customFormat="true" spans="1:29">
      <c r="A82" s="31" t="s">
        <v>68</v>
      </c>
      <c r="B82" s="15">
        <f t="shared" si="25"/>
        <v>0</v>
      </c>
      <c r="C82" s="15"/>
      <c r="D82" s="21">
        <v>0</v>
      </c>
      <c r="E82" s="21">
        <v>0</v>
      </c>
      <c r="F82" s="15">
        <f t="shared" si="26"/>
        <v>0</v>
      </c>
      <c r="G82" s="15"/>
      <c r="H82" s="15"/>
      <c r="I82" s="15"/>
      <c r="J82" s="17">
        <f t="shared" si="27"/>
        <v>0</v>
      </c>
      <c r="K82" s="17"/>
      <c r="L82" s="21"/>
      <c r="M82" s="21"/>
      <c r="N82" s="17">
        <f t="shared" si="28"/>
        <v>0</v>
      </c>
      <c r="O82" s="17"/>
      <c r="P82" s="17"/>
      <c r="Q82" s="17"/>
      <c r="R82" s="17">
        <f t="shared" si="29"/>
        <v>0</v>
      </c>
      <c r="S82" s="17"/>
      <c r="T82" s="28">
        <v>0</v>
      </c>
      <c r="U82" s="28">
        <v>0</v>
      </c>
      <c r="V82" s="17">
        <f t="shared" si="30"/>
        <v>0</v>
      </c>
      <c r="W82" s="17"/>
      <c r="X82" s="28">
        <f>VLOOKUP(A82,[1]总表!A$8:B$142,2,0)</f>
        <v>0</v>
      </c>
      <c r="Y82" s="28">
        <f>VLOOKUP(A82,[1]总表!A$8:C$1048576,3,0)</f>
        <v>0</v>
      </c>
      <c r="Z82" s="17">
        <f t="shared" si="31"/>
        <v>0</v>
      </c>
      <c r="AA82" s="17">
        <f t="shared" si="32"/>
        <v>0</v>
      </c>
      <c r="AB82" s="17">
        <f t="shared" si="33"/>
        <v>0</v>
      </c>
      <c r="AC82" s="17">
        <f t="shared" si="34"/>
        <v>0</v>
      </c>
    </row>
    <row r="83" s="2" customFormat="true" spans="1:29">
      <c r="A83" s="31" t="s">
        <v>113</v>
      </c>
      <c r="B83" s="15">
        <f t="shared" si="25"/>
        <v>0</v>
      </c>
      <c r="C83" s="15"/>
      <c r="D83" s="21">
        <v>0</v>
      </c>
      <c r="E83" s="21">
        <v>0</v>
      </c>
      <c r="F83" s="15">
        <f t="shared" si="26"/>
        <v>0</v>
      </c>
      <c r="G83" s="15"/>
      <c r="H83" s="21"/>
      <c r="I83" s="21"/>
      <c r="J83" s="17">
        <f t="shared" si="27"/>
        <v>0</v>
      </c>
      <c r="K83" s="17"/>
      <c r="L83" s="21"/>
      <c r="M83" s="21"/>
      <c r="N83" s="17">
        <f t="shared" si="28"/>
        <v>0</v>
      </c>
      <c r="O83" s="17"/>
      <c r="P83" s="28">
        <v>0</v>
      </c>
      <c r="Q83" s="28">
        <v>0</v>
      </c>
      <c r="R83" s="17">
        <f t="shared" si="29"/>
        <v>0</v>
      </c>
      <c r="S83" s="17"/>
      <c r="T83" s="28">
        <v>0</v>
      </c>
      <c r="U83" s="28">
        <v>0</v>
      </c>
      <c r="V83" s="17">
        <f t="shared" si="30"/>
        <v>0</v>
      </c>
      <c r="W83" s="17"/>
      <c r="X83" s="28">
        <f>VLOOKUP(A83,[1]总表!A$8:B$142,2,0)</f>
        <v>0</v>
      </c>
      <c r="Y83" s="28">
        <f>VLOOKUP(A83,[1]总表!A$8:C$1048576,3,0)</f>
        <v>0</v>
      </c>
      <c r="Z83" s="17">
        <f t="shared" si="31"/>
        <v>0</v>
      </c>
      <c r="AA83" s="17">
        <f t="shared" si="32"/>
        <v>0</v>
      </c>
      <c r="AB83" s="17">
        <f t="shared" si="33"/>
        <v>0</v>
      </c>
      <c r="AC83" s="17">
        <f t="shared" si="34"/>
        <v>0</v>
      </c>
    </row>
    <row r="84" s="2" customFormat="true" spans="1:29">
      <c r="A84" s="31" t="s">
        <v>69</v>
      </c>
      <c r="B84" s="15">
        <f t="shared" si="25"/>
        <v>0</v>
      </c>
      <c r="C84" s="15"/>
      <c r="D84" s="21">
        <v>0</v>
      </c>
      <c r="E84" s="21">
        <v>0</v>
      </c>
      <c r="F84" s="15">
        <f t="shared" si="26"/>
        <v>0</v>
      </c>
      <c r="G84" s="15"/>
      <c r="H84" s="21"/>
      <c r="I84" s="21"/>
      <c r="J84" s="17">
        <f t="shared" si="27"/>
        <v>0</v>
      </c>
      <c r="K84" s="17"/>
      <c r="L84" s="21"/>
      <c r="M84" s="21"/>
      <c r="N84" s="17">
        <f t="shared" si="28"/>
        <v>0</v>
      </c>
      <c r="O84" s="17"/>
      <c r="P84" s="28">
        <v>0</v>
      </c>
      <c r="Q84" s="28">
        <v>0</v>
      </c>
      <c r="R84" s="17">
        <f t="shared" si="29"/>
        <v>0</v>
      </c>
      <c r="S84" s="17"/>
      <c r="T84" s="28">
        <v>0</v>
      </c>
      <c r="U84" s="28">
        <v>0</v>
      </c>
      <c r="V84" s="17">
        <f t="shared" si="30"/>
        <v>0</v>
      </c>
      <c r="W84" s="17"/>
      <c r="X84" s="28">
        <f>VLOOKUP(A84,[1]总表!A$8:B$142,2,0)</f>
        <v>0</v>
      </c>
      <c r="Y84" s="28">
        <f>VLOOKUP(A84,[1]总表!A$8:C$1048576,3,0)</f>
        <v>0</v>
      </c>
      <c r="Z84" s="17">
        <f t="shared" si="31"/>
        <v>0</v>
      </c>
      <c r="AA84" s="17">
        <f t="shared" si="32"/>
        <v>0</v>
      </c>
      <c r="AB84" s="17">
        <f t="shared" si="33"/>
        <v>0</v>
      </c>
      <c r="AC84" s="17">
        <f t="shared" si="34"/>
        <v>0</v>
      </c>
    </row>
    <row r="85" s="2" customFormat="true" hidden="true" spans="1:29">
      <c r="A85" s="31" t="s">
        <v>70</v>
      </c>
      <c r="B85" s="15">
        <f t="shared" si="25"/>
        <v>0</v>
      </c>
      <c r="C85" s="15">
        <v>0</v>
      </c>
      <c r="D85" s="21">
        <v>0</v>
      </c>
      <c r="E85" s="21">
        <v>0</v>
      </c>
      <c r="F85" s="15">
        <f t="shared" si="26"/>
        <v>0</v>
      </c>
      <c r="G85" s="15">
        <v>0</v>
      </c>
      <c r="H85" s="21"/>
      <c r="I85" s="21"/>
      <c r="J85" s="17">
        <f t="shared" si="27"/>
        <v>0</v>
      </c>
      <c r="K85" s="17">
        <v>0</v>
      </c>
      <c r="L85" s="21"/>
      <c r="M85" s="21"/>
      <c r="N85" s="17">
        <f t="shared" si="28"/>
        <v>0</v>
      </c>
      <c r="O85" s="17">
        <v>0</v>
      </c>
      <c r="P85" s="28">
        <v>0</v>
      </c>
      <c r="Q85" s="28">
        <v>0</v>
      </c>
      <c r="R85" s="17">
        <f t="shared" si="29"/>
        <v>0</v>
      </c>
      <c r="S85" s="17">
        <v>0</v>
      </c>
      <c r="T85" s="28">
        <v>0</v>
      </c>
      <c r="U85" s="28">
        <v>0</v>
      </c>
      <c r="V85" s="17">
        <f t="shared" si="30"/>
        <v>2.4</v>
      </c>
      <c r="W85" s="17">
        <v>2.4</v>
      </c>
      <c r="X85" s="28">
        <f>VLOOKUP(A85,[1]总表!A$8:B$142,2,0)</f>
        <v>0</v>
      </c>
      <c r="Y85" s="28">
        <f>VLOOKUP(A85,[1]总表!A$8:C$1048576,3,0)</f>
        <v>0</v>
      </c>
      <c r="Z85" s="17">
        <f t="shared" si="31"/>
        <v>2.4</v>
      </c>
      <c r="AA85" s="17">
        <f t="shared" si="32"/>
        <v>2.4</v>
      </c>
      <c r="AB85" s="17">
        <f t="shared" si="33"/>
        <v>0</v>
      </c>
      <c r="AC85" s="17">
        <f t="shared" si="34"/>
        <v>0</v>
      </c>
    </row>
    <row r="86" s="2" customFormat="true" hidden="true" spans="1:29">
      <c r="A86" s="31" t="s">
        <v>71</v>
      </c>
      <c r="B86" s="15">
        <f t="shared" si="25"/>
        <v>0</v>
      </c>
      <c r="C86" s="15">
        <v>0</v>
      </c>
      <c r="D86" s="21">
        <v>0</v>
      </c>
      <c r="E86" s="21">
        <v>0</v>
      </c>
      <c r="F86" s="15">
        <f t="shared" si="26"/>
        <v>0</v>
      </c>
      <c r="G86" s="15">
        <v>0</v>
      </c>
      <c r="H86" s="21"/>
      <c r="I86" s="21"/>
      <c r="J86" s="17">
        <f t="shared" si="27"/>
        <v>0</v>
      </c>
      <c r="K86" s="17">
        <v>0</v>
      </c>
      <c r="L86" s="21"/>
      <c r="M86" s="21"/>
      <c r="N86" s="17">
        <f t="shared" si="28"/>
        <v>0</v>
      </c>
      <c r="O86" s="17">
        <v>0</v>
      </c>
      <c r="P86" s="28">
        <v>0</v>
      </c>
      <c r="Q86" s="28">
        <v>0</v>
      </c>
      <c r="R86" s="17">
        <f t="shared" si="29"/>
        <v>0</v>
      </c>
      <c r="S86" s="17">
        <v>0</v>
      </c>
      <c r="T86" s="28">
        <v>0</v>
      </c>
      <c r="U86" s="28">
        <v>0</v>
      </c>
      <c r="V86" s="17">
        <f t="shared" si="30"/>
        <v>12</v>
      </c>
      <c r="W86" s="17">
        <v>12</v>
      </c>
      <c r="X86" s="28">
        <f>VLOOKUP(A86,[1]总表!A$8:B$142,2,0)</f>
        <v>0</v>
      </c>
      <c r="Y86" s="28">
        <f>VLOOKUP(A86,[1]总表!A$8:C$1048576,3,0)</f>
        <v>0</v>
      </c>
      <c r="Z86" s="17">
        <f t="shared" si="31"/>
        <v>12</v>
      </c>
      <c r="AA86" s="17">
        <f t="shared" si="32"/>
        <v>12</v>
      </c>
      <c r="AB86" s="17">
        <f t="shared" si="33"/>
        <v>0</v>
      </c>
      <c r="AC86" s="17">
        <f t="shared" si="34"/>
        <v>0</v>
      </c>
    </row>
    <row r="87" s="2" customFormat="true" spans="1:29">
      <c r="A87" s="31" t="s">
        <v>72</v>
      </c>
      <c r="B87" s="15">
        <f t="shared" si="25"/>
        <v>0</v>
      </c>
      <c r="C87" s="15"/>
      <c r="D87" s="21">
        <v>0</v>
      </c>
      <c r="E87" s="21">
        <v>0</v>
      </c>
      <c r="F87" s="15">
        <f t="shared" si="26"/>
        <v>0</v>
      </c>
      <c r="G87" s="15"/>
      <c r="H87" s="21"/>
      <c r="I87" s="21"/>
      <c r="J87" s="17">
        <f t="shared" si="27"/>
        <v>0</v>
      </c>
      <c r="K87" s="17"/>
      <c r="L87" s="21"/>
      <c r="M87" s="21"/>
      <c r="N87" s="17">
        <f t="shared" si="28"/>
        <v>0</v>
      </c>
      <c r="O87" s="17"/>
      <c r="P87" s="28">
        <v>0</v>
      </c>
      <c r="Q87" s="28">
        <v>0</v>
      </c>
      <c r="R87" s="17">
        <f t="shared" si="29"/>
        <v>0</v>
      </c>
      <c r="S87" s="17"/>
      <c r="T87" s="28">
        <v>0</v>
      </c>
      <c r="U87" s="28">
        <v>0</v>
      </c>
      <c r="V87" s="17">
        <f t="shared" si="30"/>
        <v>0</v>
      </c>
      <c r="W87" s="17"/>
      <c r="X87" s="28">
        <f>VLOOKUP(A87,[1]总表!A$8:B$142,2,0)</f>
        <v>0</v>
      </c>
      <c r="Y87" s="28">
        <f>VLOOKUP(A87,[1]总表!A$8:C$1048576,3,0)</f>
        <v>0</v>
      </c>
      <c r="Z87" s="17">
        <f t="shared" si="31"/>
        <v>0</v>
      </c>
      <c r="AA87" s="17">
        <f t="shared" si="32"/>
        <v>0</v>
      </c>
      <c r="AB87" s="17">
        <f t="shared" si="33"/>
        <v>0</v>
      </c>
      <c r="AC87" s="17">
        <f t="shared" si="34"/>
        <v>0</v>
      </c>
    </row>
    <row r="88" s="2" customFormat="true" spans="1:29">
      <c r="A88" s="31" t="s">
        <v>73</v>
      </c>
      <c r="B88" s="15">
        <f t="shared" si="25"/>
        <v>0</v>
      </c>
      <c r="C88" s="15"/>
      <c r="D88" s="21">
        <v>0</v>
      </c>
      <c r="E88" s="21">
        <v>0</v>
      </c>
      <c r="F88" s="15">
        <f t="shared" si="26"/>
        <v>0</v>
      </c>
      <c r="G88" s="15"/>
      <c r="H88" s="21"/>
      <c r="I88" s="21"/>
      <c r="J88" s="17">
        <f t="shared" si="27"/>
        <v>0</v>
      </c>
      <c r="K88" s="17"/>
      <c r="L88" s="21"/>
      <c r="M88" s="21"/>
      <c r="N88" s="17">
        <f t="shared" si="28"/>
        <v>0</v>
      </c>
      <c r="O88" s="17"/>
      <c r="P88" s="28">
        <v>0</v>
      </c>
      <c r="Q88" s="28">
        <v>0</v>
      </c>
      <c r="R88" s="17">
        <f t="shared" si="29"/>
        <v>0</v>
      </c>
      <c r="S88" s="17"/>
      <c r="T88" s="28">
        <v>0</v>
      </c>
      <c r="U88" s="28">
        <v>0</v>
      </c>
      <c r="V88" s="17">
        <f t="shared" si="30"/>
        <v>0</v>
      </c>
      <c r="W88" s="17"/>
      <c r="X88" s="28">
        <f>VLOOKUP(A88,[1]总表!A$8:B$142,2,0)</f>
        <v>0</v>
      </c>
      <c r="Y88" s="28">
        <f>VLOOKUP(A88,[1]总表!A$8:C$1048576,3,0)</f>
        <v>0</v>
      </c>
      <c r="Z88" s="17">
        <f t="shared" si="31"/>
        <v>0</v>
      </c>
      <c r="AA88" s="17">
        <f t="shared" si="32"/>
        <v>0</v>
      </c>
      <c r="AB88" s="17">
        <f t="shared" si="33"/>
        <v>0</v>
      </c>
      <c r="AC88" s="17">
        <f t="shared" si="34"/>
        <v>0</v>
      </c>
    </row>
    <row r="89" s="2" customFormat="true" spans="1:29">
      <c r="A89" s="31" t="s">
        <v>114</v>
      </c>
      <c r="B89" s="15">
        <f t="shared" si="25"/>
        <v>0</v>
      </c>
      <c r="C89" s="15"/>
      <c r="D89" s="21">
        <v>0</v>
      </c>
      <c r="E89" s="21">
        <v>0</v>
      </c>
      <c r="F89" s="15">
        <f t="shared" si="26"/>
        <v>0</v>
      </c>
      <c r="G89" s="15"/>
      <c r="H89" s="21"/>
      <c r="I89" s="21"/>
      <c r="J89" s="17">
        <f t="shared" si="27"/>
        <v>0</v>
      </c>
      <c r="K89" s="17"/>
      <c r="L89" s="21"/>
      <c r="M89" s="21"/>
      <c r="N89" s="17">
        <f t="shared" si="28"/>
        <v>0</v>
      </c>
      <c r="O89" s="17"/>
      <c r="P89" s="28">
        <v>0</v>
      </c>
      <c r="Q89" s="28">
        <v>0</v>
      </c>
      <c r="R89" s="17">
        <f t="shared" si="29"/>
        <v>0</v>
      </c>
      <c r="S89" s="17"/>
      <c r="T89" s="28">
        <v>0</v>
      </c>
      <c r="U89" s="28">
        <v>0</v>
      </c>
      <c r="V89" s="17">
        <f t="shared" si="30"/>
        <v>0</v>
      </c>
      <c r="W89" s="17"/>
      <c r="X89" s="28">
        <f>VLOOKUP(A89,[1]总表!A$8:B$142,2,0)</f>
        <v>0</v>
      </c>
      <c r="Y89" s="28">
        <f>VLOOKUP(A89,[1]总表!A$8:C$1048576,3,0)</f>
        <v>0</v>
      </c>
      <c r="Z89" s="17">
        <f t="shared" si="31"/>
        <v>0</v>
      </c>
      <c r="AA89" s="17">
        <f t="shared" si="32"/>
        <v>0</v>
      </c>
      <c r="AB89" s="17">
        <f t="shared" si="33"/>
        <v>0</v>
      </c>
      <c r="AC89" s="17">
        <f t="shared" si="34"/>
        <v>0</v>
      </c>
    </row>
    <row r="90" s="2" customFormat="true" spans="1:29">
      <c r="A90" s="31" t="s">
        <v>115</v>
      </c>
      <c r="B90" s="15">
        <f t="shared" si="25"/>
        <v>0</v>
      </c>
      <c r="C90" s="15"/>
      <c r="D90" s="21">
        <v>0</v>
      </c>
      <c r="E90" s="21">
        <v>0</v>
      </c>
      <c r="F90" s="15">
        <f t="shared" si="26"/>
        <v>0</v>
      </c>
      <c r="G90" s="15"/>
      <c r="H90" s="21"/>
      <c r="I90" s="21"/>
      <c r="J90" s="17">
        <f t="shared" si="27"/>
        <v>0</v>
      </c>
      <c r="K90" s="17"/>
      <c r="L90" s="21"/>
      <c r="M90" s="21"/>
      <c r="N90" s="17">
        <f t="shared" si="28"/>
        <v>0</v>
      </c>
      <c r="O90" s="17"/>
      <c r="P90" s="28">
        <v>0</v>
      </c>
      <c r="Q90" s="28">
        <v>0</v>
      </c>
      <c r="R90" s="17">
        <f t="shared" si="29"/>
        <v>0</v>
      </c>
      <c r="S90" s="17"/>
      <c r="T90" s="28">
        <v>0</v>
      </c>
      <c r="U90" s="28">
        <v>0</v>
      </c>
      <c r="V90" s="17">
        <f t="shared" si="30"/>
        <v>0</v>
      </c>
      <c r="W90" s="17"/>
      <c r="X90" s="28">
        <f>VLOOKUP(A90,[1]总表!A$8:B$142,2,0)</f>
        <v>0</v>
      </c>
      <c r="Y90" s="28">
        <f>VLOOKUP(A90,[1]总表!A$8:C$1048576,3,0)</f>
        <v>0</v>
      </c>
      <c r="Z90" s="17">
        <f t="shared" si="31"/>
        <v>0</v>
      </c>
      <c r="AA90" s="17">
        <f t="shared" si="32"/>
        <v>0</v>
      </c>
      <c r="AB90" s="17">
        <f t="shared" si="33"/>
        <v>0</v>
      </c>
      <c r="AC90" s="17">
        <f t="shared" si="34"/>
        <v>0</v>
      </c>
    </row>
    <row r="91" s="2" customFormat="true" spans="1:29">
      <c r="A91" s="31" t="s">
        <v>116</v>
      </c>
      <c r="B91" s="15">
        <f t="shared" si="25"/>
        <v>0</v>
      </c>
      <c r="C91" s="15"/>
      <c r="D91" s="21">
        <v>0</v>
      </c>
      <c r="E91" s="21">
        <v>0</v>
      </c>
      <c r="F91" s="15">
        <f t="shared" si="26"/>
        <v>0</v>
      </c>
      <c r="G91" s="15"/>
      <c r="H91" s="21"/>
      <c r="I91" s="21"/>
      <c r="J91" s="17">
        <f t="shared" si="27"/>
        <v>0</v>
      </c>
      <c r="K91" s="17"/>
      <c r="L91" s="21"/>
      <c r="M91" s="21"/>
      <c r="N91" s="17">
        <f t="shared" si="28"/>
        <v>0</v>
      </c>
      <c r="O91" s="17"/>
      <c r="P91" s="28">
        <v>0</v>
      </c>
      <c r="Q91" s="28">
        <v>0</v>
      </c>
      <c r="R91" s="17">
        <f t="shared" si="29"/>
        <v>0</v>
      </c>
      <c r="S91" s="17"/>
      <c r="T91" s="28">
        <v>0</v>
      </c>
      <c r="U91" s="28">
        <v>0</v>
      </c>
      <c r="V91" s="17">
        <f t="shared" si="30"/>
        <v>0</v>
      </c>
      <c r="W91" s="17"/>
      <c r="X91" s="28">
        <f>VLOOKUP(A91,[1]总表!A$8:B$142,2,0)</f>
        <v>0</v>
      </c>
      <c r="Y91" s="28">
        <f>VLOOKUP(A91,[1]总表!A$8:C$1048576,3,0)</f>
        <v>0</v>
      </c>
      <c r="Z91" s="17">
        <f t="shared" si="31"/>
        <v>0</v>
      </c>
      <c r="AA91" s="17">
        <f t="shared" si="32"/>
        <v>0</v>
      </c>
      <c r="AB91" s="17">
        <f t="shared" si="33"/>
        <v>0</v>
      </c>
      <c r="AC91" s="17">
        <f t="shared" si="34"/>
        <v>0</v>
      </c>
    </row>
    <row r="92" s="2" customFormat="true" spans="1:29">
      <c r="A92" s="31" t="s">
        <v>117</v>
      </c>
      <c r="B92" s="15">
        <f t="shared" si="25"/>
        <v>0</v>
      </c>
      <c r="C92" s="15"/>
      <c r="D92" s="21">
        <v>0</v>
      </c>
      <c r="E92" s="21">
        <v>0</v>
      </c>
      <c r="F92" s="15">
        <f t="shared" si="26"/>
        <v>0</v>
      </c>
      <c r="G92" s="15"/>
      <c r="H92" s="21"/>
      <c r="I92" s="21"/>
      <c r="J92" s="17">
        <f t="shared" si="27"/>
        <v>0</v>
      </c>
      <c r="K92" s="17"/>
      <c r="L92" s="21"/>
      <c r="M92" s="21"/>
      <c r="N92" s="17">
        <f t="shared" si="28"/>
        <v>0</v>
      </c>
      <c r="O92" s="17"/>
      <c r="P92" s="28">
        <v>0</v>
      </c>
      <c r="Q92" s="28">
        <v>0</v>
      </c>
      <c r="R92" s="17">
        <f t="shared" si="29"/>
        <v>0</v>
      </c>
      <c r="S92" s="17"/>
      <c r="T92" s="28">
        <v>0</v>
      </c>
      <c r="U92" s="28">
        <v>0</v>
      </c>
      <c r="V92" s="17">
        <f t="shared" si="30"/>
        <v>0</v>
      </c>
      <c r="W92" s="17"/>
      <c r="X92" s="28">
        <f>VLOOKUP(A92,[1]总表!A$8:B$142,2,0)</f>
        <v>0</v>
      </c>
      <c r="Y92" s="28">
        <f>VLOOKUP(A92,[1]总表!A$8:C$1048576,3,0)</f>
        <v>0</v>
      </c>
      <c r="Z92" s="17">
        <f t="shared" si="31"/>
        <v>0</v>
      </c>
      <c r="AA92" s="17">
        <f t="shared" si="32"/>
        <v>0</v>
      </c>
      <c r="AB92" s="17">
        <f t="shared" si="33"/>
        <v>0</v>
      </c>
      <c r="AC92" s="17">
        <f t="shared" si="34"/>
        <v>0</v>
      </c>
    </row>
    <row r="93" s="2" customFormat="true" spans="1:29">
      <c r="A93" s="31" t="s">
        <v>118</v>
      </c>
      <c r="B93" s="15">
        <f t="shared" si="25"/>
        <v>0</v>
      </c>
      <c r="C93" s="15"/>
      <c r="D93" s="21">
        <v>0</v>
      </c>
      <c r="E93" s="21">
        <v>0</v>
      </c>
      <c r="F93" s="15">
        <f t="shared" si="26"/>
        <v>0</v>
      </c>
      <c r="G93" s="15"/>
      <c r="H93" s="21"/>
      <c r="I93" s="21"/>
      <c r="J93" s="17">
        <f t="shared" si="27"/>
        <v>0</v>
      </c>
      <c r="K93" s="17"/>
      <c r="L93" s="21"/>
      <c r="M93" s="21"/>
      <c r="N93" s="17">
        <f t="shared" si="28"/>
        <v>0</v>
      </c>
      <c r="O93" s="17"/>
      <c r="P93" s="28">
        <v>0</v>
      </c>
      <c r="Q93" s="28">
        <v>0</v>
      </c>
      <c r="R93" s="17">
        <f t="shared" si="29"/>
        <v>0</v>
      </c>
      <c r="S93" s="17"/>
      <c r="T93" s="28">
        <v>0</v>
      </c>
      <c r="U93" s="28">
        <v>0</v>
      </c>
      <c r="V93" s="17">
        <f t="shared" si="30"/>
        <v>0</v>
      </c>
      <c r="W93" s="17"/>
      <c r="X93" s="28">
        <f>VLOOKUP(A93,[1]总表!A$8:B$142,2,0)</f>
        <v>0</v>
      </c>
      <c r="Y93" s="28">
        <f>VLOOKUP(A93,[1]总表!A$8:C$1048576,3,0)</f>
        <v>0</v>
      </c>
      <c r="Z93" s="17">
        <f t="shared" si="31"/>
        <v>0</v>
      </c>
      <c r="AA93" s="17">
        <f t="shared" si="32"/>
        <v>0</v>
      </c>
      <c r="AB93" s="17">
        <f t="shared" si="33"/>
        <v>0</v>
      </c>
      <c r="AC93" s="17">
        <f t="shared" si="34"/>
        <v>0</v>
      </c>
    </row>
    <row r="94" s="2" customFormat="true" spans="1:29">
      <c r="A94" s="31" t="s">
        <v>119</v>
      </c>
      <c r="B94" s="15">
        <f t="shared" si="25"/>
        <v>0</v>
      </c>
      <c r="C94" s="15"/>
      <c r="D94" s="21">
        <v>0</v>
      </c>
      <c r="E94" s="21">
        <v>0</v>
      </c>
      <c r="F94" s="15">
        <f t="shared" si="26"/>
        <v>0</v>
      </c>
      <c r="G94" s="15"/>
      <c r="H94" s="21"/>
      <c r="I94" s="21"/>
      <c r="J94" s="17">
        <f t="shared" si="27"/>
        <v>0</v>
      </c>
      <c r="K94" s="17"/>
      <c r="L94" s="21"/>
      <c r="M94" s="21"/>
      <c r="N94" s="17">
        <f t="shared" si="28"/>
        <v>0</v>
      </c>
      <c r="O94" s="17"/>
      <c r="P94" s="28">
        <v>0</v>
      </c>
      <c r="Q94" s="28">
        <v>0</v>
      </c>
      <c r="R94" s="17">
        <f t="shared" si="29"/>
        <v>0</v>
      </c>
      <c r="S94" s="17"/>
      <c r="T94" s="28">
        <v>0</v>
      </c>
      <c r="U94" s="28">
        <v>0</v>
      </c>
      <c r="V94" s="17">
        <f t="shared" si="30"/>
        <v>0</v>
      </c>
      <c r="W94" s="17"/>
      <c r="X94" s="28">
        <f>VLOOKUP(A94,[1]总表!A$8:B$142,2,0)</f>
        <v>0</v>
      </c>
      <c r="Y94" s="28">
        <f>VLOOKUP(A94,[1]总表!A$8:C$1048576,3,0)</f>
        <v>0</v>
      </c>
      <c r="Z94" s="17">
        <f t="shared" si="31"/>
        <v>0</v>
      </c>
      <c r="AA94" s="17">
        <f t="shared" si="32"/>
        <v>0</v>
      </c>
      <c r="AB94" s="17">
        <f t="shared" si="33"/>
        <v>0</v>
      </c>
      <c r="AC94" s="17">
        <f t="shared" si="34"/>
        <v>0</v>
      </c>
    </row>
    <row r="95" s="2" customFormat="true" spans="1:29">
      <c r="A95" s="31" t="s">
        <v>120</v>
      </c>
      <c r="B95" s="15">
        <f t="shared" si="25"/>
        <v>0</v>
      </c>
      <c r="C95" s="15"/>
      <c r="D95" s="21">
        <v>0</v>
      </c>
      <c r="E95" s="21">
        <v>0</v>
      </c>
      <c r="F95" s="15">
        <f t="shared" si="26"/>
        <v>0</v>
      </c>
      <c r="G95" s="15"/>
      <c r="H95" s="21"/>
      <c r="I95" s="21"/>
      <c r="J95" s="17">
        <f t="shared" si="27"/>
        <v>0</v>
      </c>
      <c r="K95" s="17"/>
      <c r="L95" s="21"/>
      <c r="M95" s="21"/>
      <c r="N95" s="17">
        <f t="shared" si="28"/>
        <v>0</v>
      </c>
      <c r="O95" s="17"/>
      <c r="P95" s="28">
        <v>0</v>
      </c>
      <c r="Q95" s="28">
        <v>0</v>
      </c>
      <c r="R95" s="17">
        <f t="shared" si="29"/>
        <v>0</v>
      </c>
      <c r="S95" s="17"/>
      <c r="T95" s="28">
        <v>0</v>
      </c>
      <c r="U95" s="28">
        <v>0</v>
      </c>
      <c r="V95" s="17">
        <f t="shared" si="30"/>
        <v>0</v>
      </c>
      <c r="W95" s="17"/>
      <c r="X95" s="28">
        <f>VLOOKUP(A95,[1]总表!A$8:B$142,2,0)</f>
        <v>0</v>
      </c>
      <c r="Y95" s="28">
        <f>VLOOKUP(A95,[1]总表!A$8:C$1048576,3,0)</f>
        <v>0</v>
      </c>
      <c r="Z95" s="17">
        <f t="shared" si="31"/>
        <v>0</v>
      </c>
      <c r="AA95" s="17">
        <f t="shared" si="32"/>
        <v>0</v>
      </c>
      <c r="AB95" s="17">
        <f t="shared" si="33"/>
        <v>0</v>
      </c>
      <c r="AC95" s="17">
        <f t="shared" si="34"/>
        <v>0</v>
      </c>
    </row>
    <row r="96" s="2" customFormat="true" spans="1:29">
      <c r="A96" s="31" t="s">
        <v>121</v>
      </c>
      <c r="B96" s="15">
        <f t="shared" si="25"/>
        <v>0</v>
      </c>
      <c r="C96" s="15"/>
      <c r="D96" s="21">
        <v>0</v>
      </c>
      <c r="E96" s="21">
        <v>0</v>
      </c>
      <c r="F96" s="15">
        <f t="shared" si="26"/>
        <v>0</v>
      </c>
      <c r="G96" s="15"/>
      <c r="H96" s="21"/>
      <c r="I96" s="21"/>
      <c r="J96" s="17">
        <f t="shared" si="27"/>
        <v>0</v>
      </c>
      <c r="K96" s="17"/>
      <c r="L96" s="21"/>
      <c r="M96" s="21"/>
      <c r="N96" s="17">
        <f t="shared" si="28"/>
        <v>0</v>
      </c>
      <c r="O96" s="17"/>
      <c r="P96" s="28">
        <v>0</v>
      </c>
      <c r="Q96" s="28">
        <v>0</v>
      </c>
      <c r="R96" s="17">
        <f t="shared" si="29"/>
        <v>0</v>
      </c>
      <c r="S96" s="17"/>
      <c r="T96" s="28">
        <v>0</v>
      </c>
      <c r="U96" s="28">
        <v>0</v>
      </c>
      <c r="V96" s="17">
        <f t="shared" si="30"/>
        <v>0</v>
      </c>
      <c r="W96" s="17"/>
      <c r="X96" s="28">
        <f>VLOOKUP(A96,[1]总表!A$8:B$142,2,0)</f>
        <v>0</v>
      </c>
      <c r="Y96" s="28">
        <f>VLOOKUP(A96,[1]总表!A$8:C$1048576,3,0)</f>
        <v>0</v>
      </c>
      <c r="Z96" s="17">
        <f t="shared" si="31"/>
        <v>0</v>
      </c>
      <c r="AA96" s="17">
        <f t="shared" si="32"/>
        <v>0</v>
      </c>
      <c r="AB96" s="17">
        <f t="shared" si="33"/>
        <v>0</v>
      </c>
      <c r="AC96" s="17">
        <f t="shared" si="34"/>
        <v>0</v>
      </c>
    </row>
    <row r="97" s="2" customFormat="true" spans="1:29">
      <c r="A97" s="31" t="s">
        <v>122</v>
      </c>
      <c r="B97" s="15">
        <f t="shared" si="25"/>
        <v>0</v>
      </c>
      <c r="C97" s="15"/>
      <c r="D97" s="21">
        <v>0</v>
      </c>
      <c r="E97" s="21">
        <v>0</v>
      </c>
      <c r="F97" s="15">
        <f t="shared" si="26"/>
        <v>0</v>
      </c>
      <c r="G97" s="15"/>
      <c r="H97" s="21"/>
      <c r="I97" s="21"/>
      <c r="J97" s="17">
        <f t="shared" si="27"/>
        <v>0</v>
      </c>
      <c r="K97" s="17"/>
      <c r="L97" s="21"/>
      <c r="M97" s="21"/>
      <c r="N97" s="17">
        <f t="shared" si="28"/>
        <v>0</v>
      </c>
      <c r="O97" s="17"/>
      <c r="P97" s="28">
        <v>0</v>
      </c>
      <c r="Q97" s="28">
        <v>0</v>
      </c>
      <c r="R97" s="17">
        <f t="shared" si="29"/>
        <v>0</v>
      </c>
      <c r="S97" s="17"/>
      <c r="T97" s="28">
        <v>0</v>
      </c>
      <c r="U97" s="28">
        <v>0</v>
      </c>
      <c r="V97" s="17">
        <f t="shared" si="30"/>
        <v>0</v>
      </c>
      <c r="W97" s="17"/>
      <c r="X97" s="28">
        <f>VLOOKUP(A97,[1]总表!A$8:B$142,2,0)</f>
        <v>0</v>
      </c>
      <c r="Y97" s="28">
        <f>VLOOKUP(A97,[1]总表!A$8:C$1048576,3,0)</f>
        <v>0</v>
      </c>
      <c r="Z97" s="17">
        <f t="shared" si="31"/>
        <v>0</v>
      </c>
      <c r="AA97" s="17">
        <f t="shared" si="32"/>
        <v>0</v>
      </c>
      <c r="AB97" s="17">
        <f t="shared" si="33"/>
        <v>0</v>
      </c>
      <c r="AC97" s="17">
        <f t="shared" si="34"/>
        <v>0</v>
      </c>
    </row>
    <row r="98" s="2" customFormat="true" spans="1:29">
      <c r="A98" s="31" t="s">
        <v>123</v>
      </c>
      <c r="B98" s="15">
        <f t="shared" si="25"/>
        <v>0</v>
      </c>
      <c r="C98" s="15"/>
      <c r="D98" s="21">
        <v>0</v>
      </c>
      <c r="E98" s="21">
        <v>0</v>
      </c>
      <c r="F98" s="15">
        <f t="shared" si="26"/>
        <v>0</v>
      </c>
      <c r="G98" s="15"/>
      <c r="H98" s="21"/>
      <c r="I98" s="21"/>
      <c r="J98" s="17">
        <f t="shared" si="27"/>
        <v>0</v>
      </c>
      <c r="K98" s="17"/>
      <c r="L98" s="21"/>
      <c r="M98" s="21"/>
      <c r="N98" s="17">
        <f t="shared" si="28"/>
        <v>0</v>
      </c>
      <c r="O98" s="17"/>
      <c r="P98" s="28">
        <v>0</v>
      </c>
      <c r="Q98" s="28">
        <v>0</v>
      </c>
      <c r="R98" s="17">
        <f t="shared" si="29"/>
        <v>0</v>
      </c>
      <c r="S98" s="17"/>
      <c r="T98" s="28">
        <v>0</v>
      </c>
      <c r="U98" s="28">
        <v>0</v>
      </c>
      <c r="V98" s="17">
        <f t="shared" si="30"/>
        <v>0</v>
      </c>
      <c r="W98" s="17"/>
      <c r="X98" s="28">
        <f>VLOOKUP(A98,[1]总表!A$8:B$142,2,0)</f>
        <v>0</v>
      </c>
      <c r="Y98" s="28">
        <f>VLOOKUP(A98,[1]总表!A$8:C$1048576,3,0)</f>
        <v>0</v>
      </c>
      <c r="Z98" s="17">
        <f t="shared" si="31"/>
        <v>0</v>
      </c>
      <c r="AA98" s="17">
        <f t="shared" si="32"/>
        <v>0</v>
      </c>
      <c r="AB98" s="17">
        <f t="shared" si="33"/>
        <v>0</v>
      </c>
      <c r="AC98" s="17">
        <f t="shared" si="34"/>
        <v>0</v>
      </c>
    </row>
    <row r="99" s="2" customFormat="true" spans="1:29">
      <c r="A99" s="31" t="s">
        <v>124</v>
      </c>
      <c r="B99" s="15">
        <f t="shared" si="25"/>
        <v>0</v>
      </c>
      <c r="C99" s="15"/>
      <c r="D99" s="21">
        <v>0</v>
      </c>
      <c r="E99" s="21">
        <v>0</v>
      </c>
      <c r="F99" s="15">
        <f t="shared" si="26"/>
        <v>0</v>
      </c>
      <c r="G99" s="15"/>
      <c r="H99" s="21"/>
      <c r="I99" s="21"/>
      <c r="J99" s="17">
        <f t="shared" si="27"/>
        <v>0</v>
      </c>
      <c r="K99" s="17"/>
      <c r="L99" s="21"/>
      <c r="M99" s="21"/>
      <c r="N99" s="17">
        <f t="shared" si="28"/>
        <v>0</v>
      </c>
      <c r="O99" s="17"/>
      <c r="P99" s="28">
        <v>0</v>
      </c>
      <c r="Q99" s="28">
        <v>0</v>
      </c>
      <c r="R99" s="17">
        <f t="shared" si="29"/>
        <v>0</v>
      </c>
      <c r="S99" s="17"/>
      <c r="T99" s="28">
        <v>0</v>
      </c>
      <c r="U99" s="28">
        <v>0</v>
      </c>
      <c r="V99" s="17">
        <f t="shared" si="30"/>
        <v>0</v>
      </c>
      <c r="W99" s="17"/>
      <c r="X99" s="28">
        <f>VLOOKUP(A99,[1]总表!A$8:B$142,2,0)</f>
        <v>0</v>
      </c>
      <c r="Y99" s="28">
        <f>VLOOKUP(A99,[1]总表!A$8:C$1048576,3,0)</f>
        <v>0</v>
      </c>
      <c r="Z99" s="17">
        <f t="shared" si="31"/>
        <v>0</v>
      </c>
      <c r="AA99" s="17">
        <f t="shared" si="32"/>
        <v>0</v>
      </c>
      <c r="AB99" s="17">
        <f t="shared" si="33"/>
        <v>0</v>
      </c>
      <c r="AC99" s="17">
        <f t="shared" si="34"/>
        <v>0</v>
      </c>
    </row>
    <row r="100" s="2" customFormat="true" spans="1:29">
      <c r="A100" s="31" t="s">
        <v>125</v>
      </c>
      <c r="B100" s="15">
        <f t="shared" si="25"/>
        <v>0</v>
      </c>
      <c r="C100" s="15"/>
      <c r="D100" s="21">
        <v>0</v>
      </c>
      <c r="E100" s="21">
        <v>0</v>
      </c>
      <c r="F100" s="15">
        <f t="shared" si="26"/>
        <v>0</v>
      </c>
      <c r="G100" s="15"/>
      <c r="H100" s="21"/>
      <c r="I100" s="21"/>
      <c r="J100" s="17">
        <f t="shared" si="27"/>
        <v>0</v>
      </c>
      <c r="K100" s="17"/>
      <c r="L100" s="21"/>
      <c r="M100" s="21"/>
      <c r="N100" s="17">
        <f t="shared" si="28"/>
        <v>0</v>
      </c>
      <c r="O100" s="17"/>
      <c r="P100" s="28">
        <v>0</v>
      </c>
      <c r="Q100" s="28">
        <v>0</v>
      </c>
      <c r="R100" s="17">
        <f t="shared" si="29"/>
        <v>0</v>
      </c>
      <c r="S100" s="17"/>
      <c r="T100" s="28">
        <v>0</v>
      </c>
      <c r="U100" s="28">
        <v>0</v>
      </c>
      <c r="V100" s="17">
        <f t="shared" si="30"/>
        <v>0</v>
      </c>
      <c r="W100" s="17"/>
      <c r="X100" s="28">
        <f>VLOOKUP(A100,[1]总表!A$8:B$142,2,0)</f>
        <v>0</v>
      </c>
      <c r="Y100" s="28">
        <f>VLOOKUP(A100,[1]总表!A$8:C$1048576,3,0)</f>
        <v>0</v>
      </c>
      <c r="Z100" s="17">
        <f t="shared" si="31"/>
        <v>0</v>
      </c>
      <c r="AA100" s="17">
        <f t="shared" si="32"/>
        <v>0</v>
      </c>
      <c r="AB100" s="17">
        <f t="shared" si="33"/>
        <v>0</v>
      </c>
      <c r="AC100" s="17">
        <f t="shared" si="34"/>
        <v>0</v>
      </c>
    </row>
    <row r="101" s="2" customFormat="true" spans="1:29">
      <c r="A101" s="31" t="s">
        <v>126</v>
      </c>
      <c r="B101" s="15">
        <f t="shared" si="25"/>
        <v>0</v>
      </c>
      <c r="C101" s="15"/>
      <c r="D101" s="21">
        <v>0</v>
      </c>
      <c r="E101" s="21">
        <v>0</v>
      </c>
      <c r="F101" s="15">
        <f t="shared" si="26"/>
        <v>0</v>
      </c>
      <c r="G101" s="15"/>
      <c r="H101" s="21"/>
      <c r="I101" s="21"/>
      <c r="J101" s="17">
        <f t="shared" si="27"/>
        <v>0</v>
      </c>
      <c r="K101" s="17"/>
      <c r="L101" s="21"/>
      <c r="M101" s="21"/>
      <c r="N101" s="17">
        <f t="shared" si="28"/>
        <v>0</v>
      </c>
      <c r="O101" s="17"/>
      <c r="P101" s="28">
        <v>0</v>
      </c>
      <c r="Q101" s="28">
        <v>0</v>
      </c>
      <c r="R101" s="17">
        <f t="shared" si="29"/>
        <v>0</v>
      </c>
      <c r="S101" s="17"/>
      <c r="T101" s="28">
        <v>0</v>
      </c>
      <c r="U101" s="28">
        <v>0</v>
      </c>
      <c r="V101" s="17">
        <f t="shared" si="30"/>
        <v>0</v>
      </c>
      <c r="W101" s="17"/>
      <c r="X101" s="28">
        <f>VLOOKUP(A101,[1]总表!A$8:B$142,2,0)</f>
        <v>0</v>
      </c>
      <c r="Y101" s="28">
        <f>VLOOKUP(A101,[1]总表!A$8:C$1048576,3,0)</f>
        <v>0</v>
      </c>
      <c r="Z101" s="17">
        <f t="shared" si="31"/>
        <v>0</v>
      </c>
      <c r="AA101" s="17">
        <f t="shared" si="32"/>
        <v>0</v>
      </c>
      <c r="AB101" s="17">
        <f t="shared" si="33"/>
        <v>0</v>
      </c>
      <c r="AC101" s="17">
        <f t="shared" si="34"/>
        <v>0</v>
      </c>
    </row>
    <row r="102" s="2" customFormat="true" spans="1:29">
      <c r="A102" s="31" t="s">
        <v>127</v>
      </c>
      <c r="B102" s="15">
        <f t="shared" si="25"/>
        <v>0</v>
      </c>
      <c r="C102" s="15"/>
      <c r="D102" s="21">
        <v>0</v>
      </c>
      <c r="E102" s="21">
        <v>0</v>
      </c>
      <c r="F102" s="15">
        <f t="shared" si="26"/>
        <v>0</v>
      </c>
      <c r="G102" s="15"/>
      <c r="H102" s="21"/>
      <c r="I102" s="21"/>
      <c r="J102" s="17">
        <f t="shared" si="27"/>
        <v>0</v>
      </c>
      <c r="K102" s="17"/>
      <c r="L102" s="21"/>
      <c r="M102" s="21"/>
      <c r="N102" s="17">
        <f t="shared" si="28"/>
        <v>0</v>
      </c>
      <c r="O102" s="17"/>
      <c r="P102" s="28">
        <v>0</v>
      </c>
      <c r="Q102" s="28">
        <v>0</v>
      </c>
      <c r="R102" s="17">
        <f t="shared" si="29"/>
        <v>0</v>
      </c>
      <c r="S102" s="17"/>
      <c r="T102" s="28">
        <v>0</v>
      </c>
      <c r="U102" s="28">
        <v>0</v>
      </c>
      <c r="V102" s="17">
        <f t="shared" si="30"/>
        <v>0</v>
      </c>
      <c r="W102" s="17"/>
      <c r="X102" s="28">
        <f>VLOOKUP(A102,[1]总表!A$8:B$142,2,0)</f>
        <v>0</v>
      </c>
      <c r="Y102" s="28">
        <f>VLOOKUP(A102,[1]总表!A$8:C$1048576,3,0)</f>
        <v>0</v>
      </c>
      <c r="Z102" s="17">
        <f t="shared" si="31"/>
        <v>0</v>
      </c>
      <c r="AA102" s="17">
        <f t="shared" si="32"/>
        <v>0</v>
      </c>
      <c r="AB102" s="17">
        <f t="shared" si="33"/>
        <v>0</v>
      </c>
      <c r="AC102" s="17">
        <f t="shared" si="34"/>
        <v>0</v>
      </c>
    </row>
    <row r="103" s="2" customFormat="true" spans="1:29">
      <c r="A103" s="31" t="s">
        <v>128</v>
      </c>
      <c r="B103" s="15">
        <f t="shared" si="25"/>
        <v>0</v>
      </c>
      <c r="C103" s="15"/>
      <c r="D103" s="21">
        <v>0</v>
      </c>
      <c r="E103" s="21">
        <v>0</v>
      </c>
      <c r="F103" s="15">
        <f t="shared" si="26"/>
        <v>0</v>
      </c>
      <c r="G103" s="15"/>
      <c r="H103" s="21"/>
      <c r="I103" s="21"/>
      <c r="J103" s="17">
        <f t="shared" si="27"/>
        <v>0</v>
      </c>
      <c r="K103" s="17"/>
      <c r="L103" s="21"/>
      <c r="M103" s="21"/>
      <c r="N103" s="17">
        <f t="shared" si="28"/>
        <v>0</v>
      </c>
      <c r="O103" s="17"/>
      <c r="P103" s="28">
        <v>0</v>
      </c>
      <c r="Q103" s="28">
        <v>0</v>
      </c>
      <c r="R103" s="17">
        <f t="shared" si="29"/>
        <v>0</v>
      </c>
      <c r="S103" s="17"/>
      <c r="T103" s="28">
        <v>0</v>
      </c>
      <c r="U103" s="28">
        <v>0</v>
      </c>
      <c r="V103" s="17">
        <f t="shared" si="30"/>
        <v>0</v>
      </c>
      <c r="W103" s="17"/>
      <c r="X103" s="28">
        <f>VLOOKUP(A103,[1]总表!A$8:B$142,2,0)</f>
        <v>0</v>
      </c>
      <c r="Y103" s="28">
        <f>VLOOKUP(A103,[1]总表!A$8:C$1048576,3,0)</f>
        <v>0</v>
      </c>
      <c r="Z103" s="17">
        <f t="shared" si="31"/>
        <v>0</v>
      </c>
      <c r="AA103" s="17">
        <f t="shared" si="32"/>
        <v>0</v>
      </c>
      <c r="AB103" s="17">
        <f t="shared" si="33"/>
        <v>0</v>
      </c>
      <c r="AC103" s="17">
        <f t="shared" si="34"/>
        <v>0</v>
      </c>
    </row>
    <row r="104" s="2" customFormat="true" spans="1:29">
      <c r="A104" s="31" t="s">
        <v>129</v>
      </c>
      <c r="B104" s="15">
        <f t="shared" si="25"/>
        <v>0</v>
      </c>
      <c r="C104" s="15"/>
      <c r="D104" s="21">
        <v>0</v>
      </c>
      <c r="E104" s="21">
        <v>0</v>
      </c>
      <c r="F104" s="15">
        <f t="shared" si="26"/>
        <v>0</v>
      </c>
      <c r="G104" s="15"/>
      <c r="H104" s="21"/>
      <c r="I104" s="21"/>
      <c r="J104" s="17">
        <f t="shared" si="27"/>
        <v>0</v>
      </c>
      <c r="K104" s="17"/>
      <c r="L104" s="21"/>
      <c r="M104" s="21"/>
      <c r="N104" s="17">
        <f t="shared" si="28"/>
        <v>0</v>
      </c>
      <c r="O104" s="17"/>
      <c r="P104" s="28">
        <v>0</v>
      </c>
      <c r="Q104" s="28">
        <v>0</v>
      </c>
      <c r="R104" s="17">
        <f t="shared" si="29"/>
        <v>0</v>
      </c>
      <c r="S104" s="17"/>
      <c r="T104" s="28">
        <v>0</v>
      </c>
      <c r="U104" s="28">
        <v>0</v>
      </c>
      <c r="V104" s="17">
        <f t="shared" si="30"/>
        <v>0</v>
      </c>
      <c r="W104" s="17"/>
      <c r="X104" s="28">
        <f>VLOOKUP(A104,[1]总表!A$8:B$142,2,0)</f>
        <v>0</v>
      </c>
      <c r="Y104" s="28">
        <f>VLOOKUP(A104,[1]总表!A$8:C$1048576,3,0)</f>
        <v>0</v>
      </c>
      <c r="Z104" s="17">
        <f t="shared" si="31"/>
        <v>0</v>
      </c>
      <c r="AA104" s="17">
        <f t="shared" si="32"/>
        <v>0</v>
      </c>
      <c r="AB104" s="17">
        <f t="shared" si="33"/>
        <v>0</v>
      </c>
      <c r="AC104" s="17">
        <f t="shared" si="34"/>
        <v>0</v>
      </c>
    </row>
    <row r="105" s="2" customFormat="true" spans="1:29">
      <c r="A105" s="31" t="s">
        <v>130</v>
      </c>
      <c r="B105" s="15">
        <f t="shared" si="25"/>
        <v>0</v>
      </c>
      <c r="C105" s="15"/>
      <c r="D105" s="21">
        <v>0</v>
      </c>
      <c r="E105" s="21">
        <v>0</v>
      </c>
      <c r="F105" s="15">
        <f t="shared" si="26"/>
        <v>0</v>
      </c>
      <c r="G105" s="15"/>
      <c r="H105" s="21"/>
      <c r="I105" s="21"/>
      <c r="J105" s="17">
        <f t="shared" si="27"/>
        <v>0</v>
      </c>
      <c r="K105" s="17"/>
      <c r="L105" s="21"/>
      <c r="M105" s="21"/>
      <c r="N105" s="17">
        <f t="shared" si="28"/>
        <v>0</v>
      </c>
      <c r="O105" s="17"/>
      <c r="P105" s="28">
        <v>0</v>
      </c>
      <c r="Q105" s="28">
        <v>0</v>
      </c>
      <c r="R105" s="17">
        <f t="shared" si="29"/>
        <v>0</v>
      </c>
      <c r="S105" s="17"/>
      <c r="T105" s="28">
        <v>0</v>
      </c>
      <c r="U105" s="28">
        <v>0</v>
      </c>
      <c r="V105" s="17">
        <f t="shared" si="30"/>
        <v>0</v>
      </c>
      <c r="W105" s="17"/>
      <c r="X105" s="28">
        <f>VLOOKUP(A105,[1]总表!A$8:B$142,2,0)</f>
        <v>0</v>
      </c>
      <c r="Y105" s="28">
        <f>VLOOKUP(A105,[1]总表!A$8:C$1048576,3,0)</f>
        <v>0</v>
      </c>
      <c r="Z105" s="17">
        <f t="shared" si="31"/>
        <v>0</v>
      </c>
      <c r="AA105" s="17">
        <f t="shared" si="32"/>
        <v>0</v>
      </c>
      <c r="AB105" s="17">
        <f t="shared" si="33"/>
        <v>0</v>
      </c>
      <c r="AC105" s="17">
        <f t="shared" si="34"/>
        <v>0</v>
      </c>
    </row>
    <row r="106" s="2" customFormat="true" spans="1:29">
      <c r="A106" s="31" t="s">
        <v>131</v>
      </c>
      <c r="B106" s="15">
        <f t="shared" si="25"/>
        <v>0</v>
      </c>
      <c r="C106" s="15"/>
      <c r="D106" s="21">
        <v>0</v>
      </c>
      <c r="E106" s="21">
        <v>0</v>
      </c>
      <c r="F106" s="15">
        <f t="shared" si="26"/>
        <v>0</v>
      </c>
      <c r="G106" s="15"/>
      <c r="H106" s="21"/>
      <c r="I106" s="21"/>
      <c r="J106" s="17">
        <f t="shared" si="27"/>
        <v>0</v>
      </c>
      <c r="K106" s="17"/>
      <c r="L106" s="21"/>
      <c r="M106" s="21"/>
      <c r="N106" s="17">
        <f t="shared" si="28"/>
        <v>0</v>
      </c>
      <c r="O106" s="17"/>
      <c r="P106" s="28">
        <v>0</v>
      </c>
      <c r="Q106" s="28">
        <v>0</v>
      </c>
      <c r="R106" s="17">
        <f t="shared" si="29"/>
        <v>0</v>
      </c>
      <c r="S106" s="17"/>
      <c r="T106" s="28">
        <v>0</v>
      </c>
      <c r="U106" s="28">
        <v>0</v>
      </c>
      <c r="V106" s="17">
        <f t="shared" si="30"/>
        <v>0</v>
      </c>
      <c r="W106" s="17"/>
      <c r="X106" s="28">
        <f>VLOOKUP(A106,[1]总表!A$8:B$142,2,0)</f>
        <v>0</v>
      </c>
      <c r="Y106" s="28">
        <f>VLOOKUP(A106,[1]总表!A$8:C$1048576,3,0)</f>
        <v>0</v>
      </c>
      <c r="Z106" s="17">
        <f t="shared" si="31"/>
        <v>0</v>
      </c>
      <c r="AA106" s="17">
        <f t="shared" si="32"/>
        <v>0</v>
      </c>
      <c r="AB106" s="17">
        <f t="shared" si="33"/>
        <v>0</v>
      </c>
      <c r="AC106" s="17">
        <f t="shared" si="34"/>
        <v>0</v>
      </c>
    </row>
    <row r="107" s="2" customFormat="true" spans="1:29">
      <c r="A107" s="31" t="s">
        <v>132</v>
      </c>
      <c r="B107" s="15">
        <f t="shared" si="25"/>
        <v>0</v>
      </c>
      <c r="C107" s="15"/>
      <c r="D107" s="21">
        <v>0</v>
      </c>
      <c r="E107" s="21">
        <v>0</v>
      </c>
      <c r="F107" s="15">
        <f t="shared" si="26"/>
        <v>0</v>
      </c>
      <c r="G107" s="15"/>
      <c r="H107" s="21"/>
      <c r="I107" s="21"/>
      <c r="J107" s="17">
        <f t="shared" si="27"/>
        <v>0</v>
      </c>
      <c r="K107" s="17"/>
      <c r="L107" s="21"/>
      <c r="M107" s="21"/>
      <c r="N107" s="17">
        <f t="shared" si="28"/>
        <v>0</v>
      </c>
      <c r="O107" s="17"/>
      <c r="P107" s="28">
        <v>0</v>
      </c>
      <c r="Q107" s="28">
        <v>0</v>
      </c>
      <c r="R107" s="17">
        <f t="shared" si="29"/>
        <v>0</v>
      </c>
      <c r="S107" s="17"/>
      <c r="T107" s="28">
        <v>0</v>
      </c>
      <c r="U107" s="28">
        <v>0</v>
      </c>
      <c r="V107" s="17">
        <f t="shared" si="30"/>
        <v>0</v>
      </c>
      <c r="W107" s="17"/>
      <c r="X107" s="28">
        <f>VLOOKUP(A107,[1]总表!A$8:B$142,2,0)</f>
        <v>0</v>
      </c>
      <c r="Y107" s="28">
        <f>VLOOKUP(A107,[1]总表!A$8:C$1048576,3,0)</f>
        <v>0</v>
      </c>
      <c r="Z107" s="17">
        <f t="shared" si="31"/>
        <v>0</v>
      </c>
      <c r="AA107" s="17">
        <f t="shared" si="32"/>
        <v>0</v>
      </c>
      <c r="AB107" s="17">
        <f t="shared" si="33"/>
        <v>0</v>
      </c>
      <c r="AC107" s="17">
        <f t="shared" si="34"/>
        <v>0</v>
      </c>
    </row>
    <row r="108" s="2" customFormat="true" spans="1:29">
      <c r="A108" s="31" t="s">
        <v>133</v>
      </c>
      <c r="B108" s="15">
        <f t="shared" si="25"/>
        <v>0</v>
      </c>
      <c r="C108" s="15"/>
      <c r="D108" s="21">
        <v>0</v>
      </c>
      <c r="E108" s="21">
        <v>0</v>
      </c>
      <c r="F108" s="15">
        <f t="shared" si="26"/>
        <v>0</v>
      </c>
      <c r="G108" s="15"/>
      <c r="H108" s="21"/>
      <c r="I108" s="21"/>
      <c r="J108" s="17">
        <f t="shared" si="27"/>
        <v>0</v>
      </c>
      <c r="K108" s="17"/>
      <c r="L108" s="21"/>
      <c r="M108" s="21"/>
      <c r="N108" s="17">
        <f t="shared" si="28"/>
        <v>0</v>
      </c>
      <c r="O108" s="17"/>
      <c r="P108" s="28">
        <v>0</v>
      </c>
      <c r="Q108" s="28">
        <v>0</v>
      </c>
      <c r="R108" s="17">
        <f t="shared" si="29"/>
        <v>0</v>
      </c>
      <c r="S108" s="17"/>
      <c r="T108" s="28">
        <v>0</v>
      </c>
      <c r="U108" s="28">
        <v>0</v>
      </c>
      <c r="V108" s="17">
        <f t="shared" si="30"/>
        <v>0</v>
      </c>
      <c r="W108" s="17"/>
      <c r="X108" s="28">
        <f>VLOOKUP(A108,[1]总表!A$8:B$142,2,0)</f>
        <v>0</v>
      </c>
      <c r="Y108" s="28">
        <f>VLOOKUP(A108,[1]总表!A$8:C$1048576,3,0)</f>
        <v>0</v>
      </c>
      <c r="Z108" s="17">
        <f t="shared" si="31"/>
        <v>0</v>
      </c>
      <c r="AA108" s="17">
        <f t="shared" si="32"/>
        <v>0</v>
      </c>
      <c r="AB108" s="17">
        <f t="shared" si="33"/>
        <v>0</v>
      </c>
      <c r="AC108" s="17">
        <f t="shared" si="34"/>
        <v>0</v>
      </c>
    </row>
    <row r="109" s="2" customFormat="true" spans="1:29">
      <c r="A109" s="31" t="s">
        <v>134</v>
      </c>
      <c r="B109" s="15">
        <f t="shared" si="25"/>
        <v>0</v>
      </c>
      <c r="C109" s="15"/>
      <c r="D109" s="21">
        <v>0</v>
      </c>
      <c r="E109" s="21">
        <v>0</v>
      </c>
      <c r="F109" s="15">
        <f t="shared" si="26"/>
        <v>0</v>
      </c>
      <c r="G109" s="15"/>
      <c r="H109" s="21"/>
      <c r="I109" s="21"/>
      <c r="J109" s="17">
        <f t="shared" si="27"/>
        <v>0</v>
      </c>
      <c r="K109" s="17"/>
      <c r="L109" s="21"/>
      <c r="M109" s="21"/>
      <c r="N109" s="17">
        <f t="shared" si="28"/>
        <v>0</v>
      </c>
      <c r="O109" s="17"/>
      <c r="P109" s="28">
        <v>0</v>
      </c>
      <c r="Q109" s="28">
        <v>0</v>
      </c>
      <c r="R109" s="17">
        <f t="shared" si="29"/>
        <v>0</v>
      </c>
      <c r="S109" s="17"/>
      <c r="T109" s="28">
        <v>0</v>
      </c>
      <c r="U109" s="28">
        <v>0</v>
      </c>
      <c r="V109" s="17">
        <f t="shared" si="30"/>
        <v>0</v>
      </c>
      <c r="W109" s="17"/>
      <c r="X109" s="28">
        <f>VLOOKUP(A109,[1]总表!A$8:B$142,2,0)</f>
        <v>0</v>
      </c>
      <c r="Y109" s="28">
        <f>VLOOKUP(A109,[1]总表!A$8:C$1048576,3,0)</f>
        <v>0</v>
      </c>
      <c r="Z109" s="17">
        <f t="shared" si="31"/>
        <v>0</v>
      </c>
      <c r="AA109" s="17">
        <f t="shared" si="32"/>
        <v>0</v>
      </c>
      <c r="AB109" s="17">
        <f t="shared" si="33"/>
        <v>0</v>
      </c>
      <c r="AC109" s="17">
        <f t="shared" si="34"/>
        <v>0</v>
      </c>
    </row>
    <row r="110" s="2" customFormat="true" hidden="true" spans="1:29">
      <c r="A110" s="31" t="s">
        <v>74</v>
      </c>
      <c r="B110" s="15">
        <f t="shared" si="25"/>
        <v>0</v>
      </c>
      <c r="C110" s="15"/>
      <c r="D110" s="21">
        <v>0</v>
      </c>
      <c r="E110" s="21">
        <v>0</v>
      </c>
      <c r="F110" s="15">
        <f t="shared" si="26"/>
        <v>0</v>
      </c>
      <c r="G110" s="15"/>
      <c r="H110" s="21"/>
      <c r="I110" s="21"/>
      <c r="J110" s="17">
        <f t="shared" si="27"/>
        <v>0</v>
      </c>
      <c r="K110" s="17"/>
      <c r="L110" s="21"/>
      <c r="M110" s="21"/>
      <c r="N110" s="17">
        <f t="shared" si="28"/>
        <v>0</v>
      </c>
      <c r="O110" s="17"/>
      <c r="P110" s="28">
        <v>0</v>
      </c>
      <c r="Q110" s="28">
        <v>0</v>
      </c>
      <c r="R110" s="17">
        <f t="shared" si="29"/>
        <v>0</v>
      </c>
      <c r="S110" s="17"/>
      <c r="T110" s="28">
        <v>0</v>
      </c>
      <c r="U110" s="28">
        <v>0</v>
      </c>
      <c r="V110" s="17">
        <f t="shared" si="30"/>
        <v>2.4</v>
      </c>
      <c r="W110" s="17"/>
      <c r="X110" s="28">
        <f>VLOOKUP(A110,[1]总表!A$8:B$142,2,0)</f>
        <v>2.4</v>
      </c>
      <c r="Y110" s="28">
        <f>VLOOKUP(A110,[1]总表!A$8:C$1048576,3,0)</f>
        <v>0</v>
      </c>
      <c r="Z110" s="17">
        <f t="shared" si="31"/>
        <v>2.4</v>
      </c>
      <c r="AA110" s="17">
        <f t="shared" si="32"/>
        <v>0</v>
      </c>
      <c r="AB110" s="17">
        <f t="shared" si="33"/>
        <v>2.4</v>
      </c>
      <c r="AC110" s="17">
        <f t="shared" si="34"/>
        <v>0</v>
      </c>
    </row>
    <row r="111" s="2" customFormat="true" spans="1:29">
      <c r="A111" s="31" t="s">
        <v>135</v>
      </c>
      <c r="B111" s="15">
        <f t="shared" si="25"/>
        <v>0</v>
      </c>
      <c r="C111" s="15"/>
      <c r="D111" s="21">
        <v>0</v>
      </c>
      <c r="E111" s="21">
        <v>0</v>
      </c>
      <c r="F111" s="15">
        <f t="shared" si="26"/>
        <v>0</v>
      </c>
      <c r="G111" s="15"/>
      <c r="H111" s="21"/>
      <c r="I111" s="21"/>
      <c r="J111" s="17">
        <f t="shared" si="27"/>
        <v>0</v>
      </c>
      <c r="K111" s="17"/>
      <c r="L111" s="21"/>
      <c r="M111" s="21"/>
      <c r="N111" s="17">
        <f t="shared" si="28"/>
        <v>0</v>
      </c>
      <c r="O111" s="17"/>
      <c r="P111" s="28">
        <v>0</v>
      </c>
      <c r="Q111" s="28">
        <v>0</v>
      </c>
      <c r="R111" s="17">
        <f t="shared" si="29"/>
        <v>0</v>
      </c>
      <c r="S111" s="17"/>
      <c r="T111" s="28">
        <v>0</v>
      </c>
      <c r="U111" s="28">
        <v>0</v>
      </c>
      <c r="V111" s="17">
        <f t="shared" si="30"/>
        <v>0</v>
      </c>
      <c r="W111" s="17"/>
      <c r="X111" s="28">
        <f>VLOOKUP(A111,[1]总表!A$8:B$142,2,0)</f>
        <v>0</v>
      </c>
      <c r="Y111" s="28">
        <f>VLOOKUP(A111,[1]总表!A$8:C$1048576,3,0)</f>
        <v>0</v>
      </c>
      <c r="Z111" s="17">
        <f t="shared" si="31"/>
        <v>0</v>
      </c>
      <c r="AA111" s="17">
        <f t="shared" si="32"/>
        <v>0</v>
      </c>
      <c r="AB111" s="17">
        <f t="shared" si="33"/>
        <v>0</v>
      </c>
      <c r="AC111" s="17">
        <f t="shared" si="34"/>
        <v>0</v>
      </c>
    </row>
    <row r="112" s="2" customFormat="true" spans="1:29">
      <c r="A112" s="31" t="s">
        <v>136</v>
      </c>
      <c r="B112" s="15">
        <f t="shared" si="25"/>
        <v>0</v>
      </c>
      <c r="C112" s="15"/>
      <c r="D112" s="21">
        <v>0</v>
      </c>
      <c r="E112" s="21">
        <v>0</v>
      </c>
      <c r="F112" s="15">
        <f t="shared" si="26"/>
        <v>0</v>
      </c>
      <c r="G112" s="15"/>
      <c r="H112" s="21"/>
      <c r="I112" s="21"/>
      <c r="J112" s="17">
        <f t="shared" si="27"/>
        <v>0</v>
      </c>
      <c r="K112" s="17"/>
      <c r="L112" s="21"/>
      <c r="M112" s="21"/>
      <c r="N112" s="17">
        <f t="shared" si="28"/>
        <v>0</v>
      </c>
      <c r="O112" s="17"/>
      <c r="P112" s="28">
        <v>0</v>
      </c>
      <c r="Q112" s="28">
        <v>0</v>
      </c>
      <c r="R112" s="17">
        <f t="shared" si="29"/>
        <v>0</v>
      </c>
      <c r="S112" s="17"/>
      <c r="T112" s="28">
        <v>0</v>
      </c>
      <c r="U112" s="28">
        <v>0</v>
      </c>
      <c r="V112" s="17">
        <f t="shared" si="30"/>
        <v>0</v>
      </c>
      <c r="W112" s="17"/>
      <c r="X112" s="28">
        <f>VLOOKUP(A112,[1]总表!A$8:B$142,2,0)</f>
        <v>0</v>
      </c>
      <c r="Y112" s="28">
        <f>VLOOKUP(A112,[1]总表!A$8:C$1048576,3,0)</f>
        <v>0</v>
      </c>
      <c r="Z112" s="17">
        <f t="shared" si="31"/>
        <v>0</v>
      </c>
      <c r="AA112" s="17">
        <f t="shared" si="32"/>
        <v>0</v>
      </c>
      <c r="AB112" s="17">
        <f t="shared" si="33"/>
        <v>0</v>
      </c>
      <c r="AC112" s="17">
        <f t="shared" si="34"/>
        <v>0</v>
      </c>
    </row>
    <row r="113" s="2" customFormat="true" spans="1:29">
      <c r="A113" s="31" t="s">
        <v>137</v>
      </c>
      <c r="B113" s="15">
        <f t="shared" si="25"/>
        <v>0</v>
      </c>
      <c r="C113" s="15"/>
      <c r="D113" s="21">
        <v>0</v>
      </c>
      <c r="E113" s="21">
        <v>0</v>
      </c>
      <c r="F113" s="15">
        <f t="shared" si="26"/>
        <v>0</v>
      </c>
      <c r="G113" s="15"/>
      <c r="H113" s="21"/>
      <c r="I113" s="21"/>
      <c r="J113" s="17">
        <f t="shared" si="27"/>
        <v>0</v>
      </c>
      <c r="K113" s="17"/>
      <c r="L113" s="21"/>
      <c r="M113" s="21"/>
      <c r="N113" s="17">
        <f t="shared" si="28"/>
        <v>0</v>
      </c>
      <c r="O113" s="17"/>
      <c r="P113" s="28">
        <v>0</v>
      </c>
      <c r="Q113" s="28">
        <v>0</v>
      </c>
      <c r="R113" s="17">
        <f t="shared" si="29"/>
        <v>0</v>
      </c>
      <c r="S113" s="17"/>
      <c r="T113" s="28">
        <v>0</v>
      </c>
      <c r="U113" s="28">
        <v>0</v>
      </c>
      <c r="V113" s="17">
        <f t="shared" si="30"/>
        <v>0</v>
      </c>
      <c r="W113" s="17"/>
      <c r="X113" s="28">
        <f>VLOOKUP(A113,[1]总表!A$8:B$142,2,0)</f>
        <v>0</v>
      </c>
      <c r="Y113" s="28">
        <f>VLOOKUP(A113,[1]总表!A$8:C$1048576,3,0)</f>
        <v>0</v>
      </c>
      <c r="Z113" s="17">
        <f t="shared" si="31"/>
        <v>0</v>
      </c>
      <c r="AA113" s="17">
        <f t="shared" si="32"/>
        <v>0</v>
      </c>
      <c r="AB113" s="17">
        <f t="shared" si="33"/>
        <v>0</v>
      </c>
      <c r="AC113" s="17">
        <f t="shared" si="34"/>
        <v>0</v>
      </c>
    </row>
    <row r="114" s="2" customFormat="true" spans="1:29">
      <c r="A114" s="31" t="s">
        <v>138</v>
      </c>
      <c r="B114" s="15">
        <f t="shared" si="25"/>
        <v>0</v>
      </c>
      <c r="C114" s="15"/>
      <c r="D114" s="21">
        <v>0</v>
      </c>
      <c r="E114" s="21">
        <v>0</v>
      </c>
      <c r="F114" s="15">
        <f t="shared" si="26"/>
        <v>0</v>
      </c>
      <c r="G114" s="15"/>
      <c r="H114" s="21"/>
      <c r="I114" s="21"/>
      <c r="J114" s="17">
        <f t="shared" si="27"/>
        <v>0</v>
      </c>
      <c r="K114" s="17"/>
      <c r="L114" s="21"/>
      <c r="M114" s="21"/>
      <c r="N114" s="17">
        <f t="shared" si="28"/>
        <v>0</v>
      </c>
      <c r="O114" s="17"/>
      <c r="P114" s="28">
        <v>0</v>
      </c>
      <c r="Q114" s="28">
        <v>0</v>
      </c>
      <c r="R114" s="17">
        <f t="shared" si="29"/>
        <v>0</v>
      </c>
      <c r="S114" s="17"/>
      <c r="T114" s="28">
        <v>0</v>
      </c>
      <c r="U114" s="28">
        <v>0</v>
      </c>
      <c r="V114" s="17">
        <f t="shared" si="30"/>
        <v>0</v>
      </c>
      <c r="W114" s="17"/>
      <c r="X114" s="28">
        <f>VLOOKUP(A114,[1]总表!A$8:B$142,2,0)</f>
        <v>0</v>
      </c>
      <c r="Y114" s="28">
        <f>VLOOKUP(A114,[1]总表!A$8:C$1048576,3,0)</f>
        <v>0</v>
      </c>
      <c r="Z114" s="17">
        <f t="shared" si="31"/>
        <v>0</v>
      </c>
      <c r="AA114" s="17">
        <f t="shared" si="32"/>
        <v>0</v>
      </c>
      <c r="AB114" s="17">
        <f t="shared" si="33"/>
        <v>0</v>
      </c>
      <c r="AC114" s="17">
        <f t="shared" si="34"/>
        <v>0</v>
      </c>
    </row>
    <row r="115" s="2" customFormat="true" spans="1:29">
      <c r="A115" s="31" t="s">
        <v>139</v>
      </c>
      <c r="B115" s="15">
        <f t="shared" si="25"/>
        <v>0</v>
      </c>
      <c r="C115" s="15"/>
      <c r="D115" s="21">
        <v>0</v>
      </c>
      <c r="E115" s="21">
        <v>0</v>
      </c>
      <c r="F115" s="15">
        <f t="shared" si="26"/>
        <v>0</v>
      </c>
      <c r="G115" s="15"/>
      <c r="H115" s="21"/>
      <c r="I115" s="21"/>
      <c r="J115" s="17">
        <f t="shared" si="27"/>
        <v>0</v>
      </c>
      <c r="K115" s="17"/>
      <c r="L115" s="21"/>
      <c r="M115" s="21"/>
      <c r="N115" s="17">
        <f t="shared" si="28"/>
        <v>0</v>
      </c>
      <c r="O115" s="17"/>
      <c r="P115" s="28">
        <v>0</v>
      </c>
      <c r="Q115" s="28">
        <v>0</v>
      </c>
      <c r="R115" s="17">
        <f t="shared" si="29"/>
        <v>0</v>
      </c>
      <c r="S115" s="17"/>
      <c r="T115" s="28">
        <v>0</v>
      </c>
      <c r="U115" s="28">
        <v>0</v>
      </c>
      <c r="V115" s="17">
        <f t="shared" si="30"/>
        <v>0</v>
      </c>
      <c r="W115" s="17"/>
      <c r="X115" s="28">
        <f>VLOOKUP(A115,[1]总表!A$8:B$142,2,0)</f>
        <v>0</v>
      </c>
      <c r="Y115" s="28">
        <f>VLOOKUP(A115,[1]总表!A$8:C$1048576,3,0)</f>
        <v>0</v>
      </c>
      <c r="Z115" s="17">
        <f t="shared" si="31"/>
        <v>0</v>
      </c>
      <c r="AA115" s="17">
        <f t="shared" si="32"/>
        <v>0</v>
      </c>
      <c r="AB115" s="17">
        <f t="shared" si="33"/>
        <v>0</v>
      </c>
      <c r="AC115" s="17">
        <f t="shared" si="34"/>
        <v>0</v>
      </c>
    </row>
    <row r="116" s="2" customFormat="true" spans="1:29">
      <c r="A116" s="31" t="s">
        <v>140</v>
      </c>
      <c r="B116" s="15">
        <f t="shared" si="25"/>
        <v>0</v>
      </c>
      <c r="C116" s="15"/>
      <c r="D116" s="21">
        <v>0</v>
      </c>
      <c r="E116" s="21">
        <v>0</v>
      </c>
      <c r="F116" s="15">
        <f t="shared" si="26"/>
        <v>0</v>
      </c>
      <c r="G116" s="15"/>
      <c r="H116" s="21"/>
      <c r="I116" s="21"/>
      <c r="J116" s="17">
        <f t="shared" si="27"/>
        <v>0</v>
      </c>
      <c r="K116" s="17"/>
      <c r="L116" s="21"/>
      <c r="M116" s="21"/>
      <c r="N116" s="17">
        <f t="shared" si="28"/>
        <v>0</v>
      </c>
      <c r="O116" s="17"/>
      <c r="P116" s="28">
        <v>0</v>
      </c>
      <c r="Q116" s="28">
        <v>0</v>
      </c>
      <c r="R116" s="17">
        <f t="shared" si="29"/>
        <v>0</v>
      </c>
      <c r="S116" s="17"/>
      <c r="T116" s="28">
        <v>0</v>
      </c>
      <c r="U116" s="28">
        <v>0</v>
      </c>
      <c r="V116" s="17">
        <f t="shared" si="30"/>
        <v>0</v>
      </c>
      <c r="W116" s="17"/>
      <c r="X116" s="28">
        <f>VLOOKUP(A116,[1]总表!A$8:B$142,2,0)</f>
        <v>0</v>
      </c>
      <c r="Y116" s="28">
        <f>VLOOKUP(A116,[1]总表!A$8:C$1048576,3,0)</f>
        <v>0</v>
      </c>
      <c r="Z116" s="17">
        <f t="shared" si="31"/>
        <v>0</v>
      </c>
      <c r="AA116" s="17">
        <f t="shared" si="32"/>
        <v>0</v>
      </c>
      <c r="AB116" s="17">
        <f t="shared" si="33"/>
        <v>0</v>
      </c>
      <c r="AC116" s="17">
        <f t="shared" si="34"/>
        <v>0</v>
      </c>
    </row>
    <row r="117" s="2" customFormat="true" spans="1:29">
      <c r="A117" s="31" t="s">
        <v>141</v>
      </c>
      <c r="B117" s="15">
        <f t="shared" si="25"/>
        <v>0</v>
      </c>
      <c r="C117" s="15"/>
      <c r="D117" s="21">
        <v>0</v>
      </c>
      <c r="E117" s="21">
        <v>0</v>
      </c>
      <c r="F117" s="15">
        <f t="shared" si="26"/>
        <v>0</v>
      </c>
      <c r="G117" s="15"/>
      <c r="H117" s="21"/>
      <c r="I117" s="21"/>
      <c r="J117" s="17">
        <f t="shared" si="27"/>
        <v>0</v>
      </c>
      <c r="K117" s="17"/>
      <c r="L117" s="21"/>
      <c r="M117" s="21"/>
      <c r="N117" s="17">
        <f t="shared" si="28"/>
        <v>0</v>
      </c>
      <c r="O117" s="17"/>
      <c r="P117" s="28">
        <v>0</v>
      </c>
      <c r="Q117" s="28">
        <v>0</v>
      </c>
      <c r="R117" s="17">
        <f t="shared" si="29"/>
        <v>0</v>
      </c>
      <c r="S117" s="17"/>
      <c r="T117" s="28">
        <v>0</v>
      </c>
      <c r="U117" s="28">
        <v>0</v>
      </c>
      <c r="V117" s="17">
        <f t="shared" si="30"/>
        <v>0</v>
      </c>
      <c r="W117" s="17"/>
      <c r="X117" s="28">
        <f>VLOOKUP(A117,[1]总表!A$8:B$142,2,0)</f>
        <v>0</v>
      </c>
      <c r="Y117" s="28">
        <f>VLOOKUP(A117,[1]总表!A$8:C$1048576,3,0)</f>
        <v>0</v>
      </c>
      <c r="Z117" s="17">
        <f t="shared" si="31"/>
        <v>0</v>
      </c>
      <c r="AA117" s="17">
        <f t="shared" si="32"/>
        <v>0</v>
      </c>
      <c r="AB117" s="17">
        <f t="shared" si="33"/>
        <v>0</v>
      </c>
      <c r="AC117" s="17">
        <f t="shared" si="34"/>
        <v>0</v>
      </c>
    </row>
    <row r="118" s="2" customFormat="true" spans="1:29">
      <c r="A118" s="31" t="s">
        <v>142</v>
      </c>
      <c r="B118" s="15">
        <f t="shared" si="25"/>
        <v>0</v>
      </c>
      <c r="C118" s="15"/>
      <c r="D118" s="21">
        <v>0</v>
      </c>
      <c r="E118" s="21">
        <v>0</v>
      </c>
      <c r="F118" s="15">
        <f t="shared" si="26"/>
        <v>0</v>
      </c>
      <c r="G118" s="15"/>
      <c r="H118" s="21"/>
      <c r="I118" s="21"/>
      <c r="J118" s="17">
        <f t="shared" si="27"/>
        <v>0</v>
      </c>
      <c r="K118" s="17"/>
      <c r="L118" s="21"/>
      <c r="M118" s="21"/>
      <c r="N118" s="17">
        <f t="shared" si="28"/>
        <v>0</v>
      </c>
      <c r="O118" s="17"/>
      <c r="P118" s="28">
        <v>0</v>
      </c>
      <c r="Q118" s="28">
        <v>0</v>
      </c>
      <c r="R118" s="17">
        <f t="shared" si="29"/>
        <v>0</v>
      </c>
      <c r="S118" s="17"/>
      <c r="T118" s="28">
        <v>0</v>
      </c>
      <c r="U118" s="28">
        <v>0</v>
      </c>
      <c r="V118" s="17">
        <f t="shared" si="30"/>
        <v>0</v>
      </c>
      <c r="W118" s="17"/>
      <c r="X118" s="28">
        <f>VLOOKUP(A118,[1]总表!A$8:B$142,2,0)</f>
        <v>0</v>
      </c>
      <c r="Y118" s="28">
        <f>VLOOKUP(A118,[1]总表!A$8:C$1048576,3,0)</f>
        <v>0</v>
      </c>
      <c r="Z118" s="17">
        <f t="shared" si="31"/>
        <v>0</v>
      </c>
      <c r="AA118" s="17">
        <f t="shared" si="32"/>
        <v>0</v>
      </c>
      <c r="AB118" s="17">
        <f t="shared" si="33"/>
        <v>0</v>
      </c>
      <c r="AC118" s="17">
        <f t="shared" si="34"/>
        <v>0</v>
      </c>
    </row>
    <row r="119" s="2" customFormat="true" spans="1:29">
      <c r="A119" s="31" t="s">
        <v>143</v>
      </c>
      <c r="B119" s="15">
        <f t="shared" si="25"/>
        <v>0</v>
      </c>
      <c r="C119" s="15"/>
      <c r="D119" s="21">
        <v>0</v>
      </c>
      <c r="E119" s="21">
        <v>0</v>
      </c>
      <c r="F119" s="15">
        <f t="shared" si="26"/>
        <v>0</v>
      </c>
      <c r="G119" s="15"/>
      <c r="H119" s="21"/>
      <c r="I119" s="21"/>
      <c r="J119" s="17">
        <f t="shared" si="27"/>
        <v>0</v>
      </c>
      <c r="K119" s="17"/>
      <c r="L119" s="21"/>
      <c r="M119" s="21"/>
      <c r="N119" s="17">
        <f t="shared" si="28"/>
        <v>0</v>
      </c>
      <c r="O119" s="17"/>
      <c r="P119" s="28">
        <v>0</v>
      </c>
      <c r="Q119" s="28">
        <v>0</v>
      </c>
      <c r="R119" s="17">
        <f t="shared" si="29"/>
        <v>0</v>
      </c>
      <c r="S119" s="17"/>
      <c r="T119" s="28">
        <v>0</v>
      </c>
      <c r="U119" s="28">
        <v>0</v>
      </c>
      <c r="V119" s="17">
        <f t="shared" si="30"/>
        <v>0</v>
      </c>
      <c r="W119" s="17"/>
      <c r="X119" s="28">
        <f>VLOOKUP(A119,[1]总表!A$8:B$142,2,0)</f>
        <v>0</v>
      </c>
      <c r="Y119" s="28">
        <f>VLOOKUP(A119,[1]总表!A$8:C$1048576,3,0)</f>
        <v>0</v>
      </c>
      <c r="Z119" s="17">
        <f t="shared" si="31"/>
        <v>0</v>
      </c>
      <c r="AA119" s="17">
        <f t="shared" si="32"/>
        <v>0</v>
      </c>
      <c r="AB119" s="17">
        <f t="shared" si="33"/>
        <v>0</v>
      </c>
      <c r="AC119" s="17">
        <f t="shared" si="34"/>
        <v>0</v>
      </c>
    </row>
    <row r="120" s="2" customFormat="true" spans="1:29">
      <c r="A120" s="31" t="s">
        <v>144</v>
      </c>
      <c r="B120" s="15">
        <f t="shared" si="25"/>
        <v>0</v>
      </c>
      <c r="C120" s="15"/>
      <c r="D120" s="21">
        <v>0</v>
      </c>
      <c r="E120" s="21">
        <v>0</v>
      </c>
      <c r="F120" s="15">
        <f t="shared" si="26"/>
        <v>0</v>
      </c>
      <c r="G120" s="15"/>
      <c r="H120" s="21"/>
      <c r="I120" s="21"/>
      <c r="J120" s="17">
        <f t="shared" si="27"/>
        <v>0</v>
      </c>
      <c r="K120" s="17"/>
      <c r="L120" s="21"/>
      <c r="M120" s="21"/>
      <c r="N120" s="17">
        <f t="shared" si="28"/>
        <v>0</v>
      </c>
      <c r="O120" s="17"/>
      <c r="P120" s="28">
        <v>0</v>
      </c>
      <c r="Q120" s="28">
        <v>0</v>
      </c>
      <c r="R120" s="17">
        <f t="shared" si="29"/>
        <v>0</v>
      </c>
      <c r="S120" s="17"/>
      <c r="T120" s="28">
        <v>0</v>
      </c>
      <c r="U120" s="28">
        <v>0</v>
      </c>
      <c r="V120" s="17">
        <f t="shared" si="30"/>
        <v>0</v>
      </c>
      <c r="W120" s="17"/>
      <c r="X120" s="28">
        <f>VLOOKUP(A120,[1]总表!A$8:B$142,2,0)</f>
        <v>0</v>
      </c>
      <c r="Y120" s="28">
        <f>VLOOKUP(A120,[1]总表!A$8:C$1048576,3,0)</f>
        <v>0</v>
      </c>
      <c r="Z120" s="17">
        <f t="shared" si="31"/>
        <v>0</v>
      </c>
      <c r="AA120" s="17">
        <f t="shared" si="32"/>
        <v>0</v>
      </c>
      <c r="AB120" s="17">
        <f t="shared" si="33"/>
        <v>0</v>
      </c>
      <c r="AC120" s="17">
        <f t="shared" si="34"/>
        <v>0</v>
      </c>
    </row>
    <row r="121" s="2" customFormat="true" spans="1:29">
      <c r="A121" s="31" t="s">
        <v>145</v>
      </c>
      <c r="B121" s="15">
        <f t="shared" si="25"/>
        <v>0</v>
      </c>
      <c r="C121" s="15"/>
      <c r="D121" s="21">
        <v>0</v>
      </c>
      <c r="E121" s="21">
        <v>0</v>
      </c>
      <c r="F121" s="15">
        <f t="shared" si="26"/>
        <v>0</v>
      </c>
      <c r="G121" s="15"/>
      <c r="H121" s="21"/>
      <c r="I121" s="21"/>
      <c r="J121" s="17">
        <f t="shared" si="27"/>
        <v>0</v>
      </c>
      <c r="K121" s="17"/>
      <c r="L121" s="21"/>
      <c r="M121" s="21"/>
      <c r="N121" s="17">
        <f t="shared" si="28"/>
        <v>0</v>
      </c>
      <c r="O121" s="17"/>
      <c r="P121" s="28">
        <v>0</v>
      </c>
      <c r="Q121" s="28">
        <v>0</v>
      </c>
      <c r="R121" s="17">
        <f t="shared" si="29"/>
        <v>0</v>
      </c>
      <c r="S121" s="17"/>
      <c r="T121" s="28">
        <v>0</v>
      </c>
      <c r="U121" s="28">
        <v>0</v>
      </c>
      <c r="V121" s="17">
        <f t="shared" si="30"/>
        <v>0</v>
      </c>
      <c r="W121" s="17"/>
      <c r="X121" s="28">
        <f>VLOOKUP(A121,[1]总表!A$8:B$142,2,0)</f>
        <v>0</v>
      </c>
      <c r="Y121" s="28">
        <f>VLOOKUP(A121,[1]总表!A$8:C$1048576,3,0)</f>
        <v>0</v>
      </c>
      <c r="Z121" s="17">
        <f t="shared" si="31"/>
        <v>0</v>
      </c>
      <c r="AA121" s="17">
        <f t="shared" si="32"/>
        <v>0</v>
      </c>
      <c r="AB121" s="17">
        <f t="shared" si="33"/>
        <v>0</v>
      </c>
      <c r="AC121" s="17">
        <f t="shared" si="34"/>
        <v>0</v>
      </c>
    </row>
    <row r="122" s="2" customFormat="true" spans="1:29">
      <c r="A122" s="31" t="s">
        <v>75</v>
      </c>
      <c r="B122" s="15">
        <f t="shared" si="25"/>
        <v>0</v>
      </c>
      <c r="C122" s="15"/>
      <c r="D122" s="21">
        <v>0</v>
      </c>
      <c r="E122" s="21">
        <v>0</v>
      </c>
      <c r="F122" s="15">
        <f t="shared" si="26"/>
        <v>0</v>
      </c>
      <c r="G122" s="15"/>
      <c r="H122" s="21"/>
      <c r="I122" s="21"/>
      <c r="J122" s="17">
        <f t="shared" si="27"/>
        <v>0</v>
      </c>
      <c r="K122" s="17"/>
      <c r="L122" s="21"/>
      <c r="M122" s="21"/>
      <c r="N122" s="17">
        <f t="shared" si="28"/>
        <v>0</v>
      </c>
      <c r="O122" s="17"/>
      <c r="P122" s="28">
        <v>0</v>
      </c>
      <c r="Q122" s="28">
        <v>0</v>
      </c>
      <c r="R122" s="17">
        <f t="shared" si="29"/>
        <v>0</v>
      </c>
      <c r="S122" s="17"/>
      <c r="T122" s="28">
        <v>0</v>
      </c>
      <c r="U122" s="28">
        <v>0</v>
      </c>
      <c r="V122" s="17">
        <f t="shared" si="30"/>
        <v>0</v>
      </c>
      <c r="W122" s="17"/>
      <c r="X122" s="28">
        <f>VLOOKUP(A122,[1]总表!A$8:B$142,2,0)</f>
        <v>0</v>
      </c>
      <c r="Y122" s="28">
        <f>VLOOKUP(A122,[1]总表!A$8:C$1048576,3,0)</f>
        <v>0</v>
      </c>
      <c r="Z122" s="17">
        <f t="shared" si="31"/>
        <v>0</v>
      </c>
      <c r="AA122" s="17">
        <f t="shared" si="32"/>
        <v>0</v>
      </c>
      <c r="AB122" s="17">
        <f t="shared" si="33"/>
        <v>0</v>
      </c>
      <c r="AC122" s="17">
        <f t="shared" si="34"/>
        <v>0</v>
      </c>
    </row>
    <row r="123" s="2" customFormat="true" spans="1:29">
      <c r="A123" s="31" t="s">
        <v>146</v>
      </c>
      <c r="B123" s="15">
        <f t="shared" si="25"/>
        <v>0</v>
      </c>
      <c r="C123" s="15"/>
      <c r="D123" s="21">
        <v>0</v>
      </c>
      <c r="E123" s="21">
        <v>0</v>
      </c>
      <c r="F123" s="15">
        <f t="shared" si="26"/>
        <v>0</v>
      </c>
      <c r="G123" s="15"/>
      <c r="H123" s="21"/>
      <c r="I123" s="21"/>
      <c r="J123" s="17">
        <f t="shared" si="27"/>
        <v>0</v>
      </c>
      <c r="K123" s="17"/>
      <c r="L123" s="21"/>
      <c r="M123" s="21"/>
      <c r="N123" s="17">
        <f t="shared" si="28"/>
        <v>0</v>
      </c>
      <c r="O123" s="17"/>
      <c r="P123" s="28">
        <v>0</v>
      </c>
      <c r="Q123" s="28">
        <v>0</v>
      </c>
      <c r="R123" s="17">
        <f t="shared" si="29"/>
        <v>0</v>
      </c>
      <c r="S123" s="17"/>
      <c r="T123" s="28">
        <v>0</v>
      </c>
      <c r="U123" s="28">
        <v>0</v>
      </c>
      <c r="V123" s="17">
        <f t="shared" si="30"/>
        <v>0</v>
      </c>
      <c r="W123" s="17"/>
      <c r="X123" s="28">
        <f>VLOOKUP(A123,[1]总表!A$8:B$142,2,0)</f>
        <v>0</v>
      </c>
      <c r="Y123" s="28">
        <f>VLOOKUP(A123,[1]总表!A$8:C$1048576,3,0)</f>
        <v>0</v>
      </c>
      <c r="Z123" s="17">
        <f t="shared" si="31"/>
        <v>0</v>
      </c>
      <c r="AA123" s="17">
        <f t="shared" si="32"/>
        <v>0</v>
      </c>
      <c r="AB123" s="17">
        <f t="shared" si="33"/>
        <v>0</v>
      </c>
      <c r="AC123" s="17">
        <f t="shared" si="34"/>
        <v>0</v>
      </c>
    </row>
    <row r="124" s="2" customFormat="true" spans="1:29">
      <c r="A124" s="31" t="s">
        <v>147</v>
      </c>
      <c r="B124" s="15">
        <f t="shared" si="25"/>
        <v>0</v>
      </c>
      <c r="C124" s="15"/>
      <c r="D124" s="21">
        <v>0</v>
      </c>
      <c r="E124" s="21">
        <v>0</v>
      </c>
      <c r="F124" s="15">
        <f t="shared" si="26"/>
        <v>0</v>
      </c>
      <c r="G124" s="15"/>
      <c r="H124" s="21"/>
      <c r="I124" s="21"/>
      <c r="J124" s="17">
        <f t="shared" si="27"/>
        <v>0</v>
      </c>
      <c r="K124" s="17"/>
      <c r="L124" s="21"/>
      <c r="M124" s="21"/>
      <c r="N124" s="17">
        <f t="shared" si="28"/>
        <v>0</v>
      </c>
      <c r="O124" s="17"/>
      <c r="P124" s="28">
        <v>0</v>
      </c>
      <c r="Q124" s="28">
        <v>0</v>
      </c>
      <c r="R124" s="17">
        <f t="shared" si="29"/>
        <v>0</v>
      </c>
      <c r="S124" s="17"/>
      <c r="T124" s="28">
        <v>0</v>
      </c>
      <c r="U124" s="28">
        <v>0</v>
      </c>
      <c r="V124" s="17">
        <f t="shared" si="30"/>
        <v>0</v>
      </c>
      <c r="W124" s="17"/>
      <c r="X124" s="28">
        <f>VLOOKUP(A124,[1]总表!A$8:B$142,2,0)</f>
        <v>0</v>
      </c>
      <c r="Y124" s="28">
        <f>VLOOKUP(A124,[1]总表!A$8:C$1048576,3,0)</f>
        <v>0</v>
      </c>
      <c r="Z124" s="17">
        <f t="shared" si="31"/>
        <v>0</v>
      </c>
      <c r="AA124" s="17">
        <f t="shared" si="32"/>
        <v>0</v>
      </c>
      <c r="AB124" s="17">
        <f t="shared" si="33"/>
        <v>0</v>
      </c>
      <c r="AC124" s="17">
        <f t="shared" si="34"/>
        <v>0</v>
      </c>
    </row>
    <row r="125" s="2" customFormat="true" spans="1:29">
      <c r="A125" s="31" t="s">
        <v>148</v>
      </c>
      <c r="B125" s="15">
        <f t="shared" si="25"/>
        <v>0</v>
      </c>
      <c r="C125" s="15"/>
      <c r="D125" s="21">
        <v>0</v>
      </c>
      <c r="E125" s="21">
        <v>0</v>
      </c>
      <c r="F125" s="15">
        <f t="shared" si="26"/>
        <v>0</v>
      </c>
      <c r="G125" s="15"/>
      <c r="H125" s="21"/>
      <c r="I125" s="21"/>
      <c r="J125" s="17">
        <f t="shared" si="27"/>
        <v>0</v>
      </c>
      <c r="K125" s="17"/>
      <c r="L125" s="21"/>
      <c r="M125" s="21"/>
      <c r="N125" s="17">
        <f t="shared" si="28"/>
        <v>0</v>
      </c>
      <c r="O125" s="17"/>
      <c r="P125" s="28">
        <v>0</v>
      </c>
      <c r="Q125" s="28">
        <v>0</v>
      </c>
      <c r="R125" s="17">
        <f t="shared" si="29"/>
        <v>0</v>
      </c>
      <c r="S125" s="17"/>
      <c r="T125" s="28">
        <v>0</v>
      </c>
      <c r="U125" s="28">
        <v>0</v>
      </c>
      <c r="V125" s="17">
        <f t="shared" si="30"/>
        <v>0</v>
      </c>
      <c r="W125" s="17"/>
      <c r="X125" s="28">
        <f>VLOOKUP(A125,[1]总表!A$8:B$142,2,0)</f>
        <v>0</v>
      </c>
      <c r="Y125" s="28">
        <f>VLOOKUP(A125,[1]总表!A$8:C$1048576,3,0)</f>
        <v>0</v>
      </c>
      <c r="Z125" s="17">
        <f t="shared" si="31"/>
        <v>0</v>
      </c>
      <c r="AA125" s="17">
        <f t="shared" si="32"/>
        <v>0</v>
      </c>
      <c r="AB125" s="17">
        <f t="shared" si="33"/>
        <v>0</v>
      </c>
      <c r="AC125" s="17">
        <f t="shared" si="34"/>
        <v>0</v>
      </c>
    </row>
    <row r="126" s="2" customFormat="true" spans="1:29">
      <c r="A126" s="31" t="s">
        <v>149</v>
      </c>
      <c r="B126" s="15">
        <f t="shared" si="25"/>
        <v>0</v>
      </c>
      <c r="C126" s="15"/>
      <c r="D126" s="21">
        <v>0</v>
      </c>
      <c r="E126" s="21">
        <v>0</v>
      </c>
      <c r="F126" s="15">
        <f t="shared" si="26"/>
        <v>0</v>
      </c>
      <c r="G126" s="15"/>
      <c r="H126" s="21"/>
      <c r="I126" s="21"/>
      <c r="J126" s="17">
        <f t="shared" si="27"/>
        <v>0</v>
      </c>
      <c r="K126" s="17"/>
      <c r="L126" s="21"/>
      <c r="M126" s="21"/>
      <c r="N126" s="17">
        <f t="shared" si="28"/>
        <v>0</v>
      </c>
      <c r="O126" s="17"/>
      <c r="P126" s="28">
        <v>0</v>
      </c>
      <c r="Q126" s="28">
        <v>0</v>
      </c>
      <c r="R126" s="17">
        <f t="shared" si="29"/>
        <v>0</v>
      </c>
      <c r="S126" s="17"/>
      <c r="T126" s="28">
        <v>0</v>
      </c>
      <c r="U126" s="28">
        <v>0</v>
      </c>
      <c r="V126" s="17">
        <f t="shared" si="30"/>
        <v>0</v>
      </c>
      <c r="W126" s="17"/>
      <c r="X126" s="28">
        <f>VLOOKUP(A126,[1]总表!A$8:B$142,2,0)</f>
        <v>0</v>
      </c>
      <c r="Y126" s="28">
        <f>VLOOKUP(A126,[1]总表!A$8:C$1048576,3,0)</f>
        <v>0</v>
      </c>
      <c r="Z126" s="17">
        <f t="shared" si="31"/>
        <v>0</v>
      </c>
      <c r="AA126" s="17">
        <f t="shared" si="32"/>
        <v>0</v>
      </c>
      <c r="AB126" s="17">
        <f t="shared" si="33"/>
        <v>0</v>
      </c>
      <c r="AC126" s="17">
        <f t="shared" si="34"/>
        <v>0</v>
      </c>
    </row>
    <row r="127" s="2" customFormat="true" spans="1:29">
      <c r="A127" s="31" t="s">
        <v>150</v>
      </c>
      <c r="B127" s="15">
        <f t="shared" si="25"/>
        <v>0</v>
      </c>
      <c r="C127" s="15"/>
      <c r="D127" s="21">
        <v>0</v>
      </c>
      <c r="E127" s="21">
        <v>0</v>
      </c>
      <c r="F127" s="15">
        <f t="shared" si="26"/>
        <v>0</v>
      </c>
      <c r="G127" s="15"/>
      <c r="H127" s="21"/>
      <c r="I127" s="21"/>
      <c r="J127" s="17">
        <f t="shared" si="27"/>
        <v>0</v>
      </c>
      <c r="K127" s="17"/>
      <c r="L127" s="21"/>
      <c r="M127" s="21"/>
      <c r="N127" s="17">
        <f t="shared" si="28"/>
        <v>0</v>
      </c>
      <c r="O127" s="17"/>
      <c r="P127" s="28">
        <v>0</v>
      </c>
      <c r="Q127" s="28">
        <v>0</v>
      </c>
      <c r="R127" s="17">
        <f t="shared" si="29"/>
        <v>0</v>
      </c>
      <c r="S127" s="17"/>
      <c r="T127" s="28">
        <v>0</v>
      </c>
      <c r="U127" s="28">
        <v>0</v>
      </c>
      <c r="V127" s="17">
        <f t="shared" si="30"/>
        <v>0</v>
      </c>
      <c r="W127" s="17"/>
      <c r="X127" s="28">
        <f>VLOOKUP(A127,[1]总表!A$8:B$142,2,0)</f>
        <v>0</v>
      </c>
      <c r="Y127" s="28">
        <f>VLOOKUP(A127,[1]总表!A$8:C$1048576,3,0)</f>
        <v>0</v>
      </c>
      <c r="Z127" s="17">
        <f t="shared" si="31"/>
        <v>0</v>
      </c>
      <c r="AA127" s="17">
        <f t="shared" si="32"/>
        <v>0</v>
      </c>
      <c r="AB127" s="17">
        <f t="shared" si="33"/>
        <v>0</v>
      </c>
      <c r="AC127" s="17">
        <f t="shared" si="34"/>
        <v>0</v>
      </c>
    </row>
    <row r="128" s="2" customFormat="true" spans="1:29">
      <c r="A128" s="31" t="s">
        <v>151</v>
      </c>
      <c r="B128" s="15">
        <f t="shared" si="25"/>
        <v>0</v>
      </c>
      <c r="C128" s="15"/>
      <c r="D128" s="21">
        <v>0</v>
      </c>
      <c r="E128" s="21">
        <v>0</v>
      </c>
      <c r="F128" s="15">
        <f t="shared" si="26"/>
        <v>0</v>
      </c>
      <c r="G128" s="15"/>
      <c r="H128" s="21"/>
      <c r="I128" s="21"/>
      <c r="J128" s="17">
        <f t="shared" si="27"/>
        <v>0</v>
      </c>
      <c r="K128" s="17"/>
      <c r="L128" s="21"/>
      <c r="M128" s="21"/>
      <c r="N128" s="17">
        <f t="shared" si="28"/>
        <v>0</v>
      </c>
      <c r="O128" s="17"/>
      <c r="P128" s="28">
        <v>0</v>
      </c>
      <c r="Q128" s="28">
        <v>0</v>
      </c>
      <c r="R128" s="17">
        <f t="shared" si="29"/>
        <v>0</v>
      </c>
      <c r="S128" s="17"/>
      <c r="T128" s="28">
        <v>0</v>
      </c>
      <c r="U128" s="28">
        <v>0</v>
      </c>
      <c r="V128" s="17">
        <f t="shared" si="30"/>
        <v>0</v>
      </c>
      <c r="W128" s="17"/>
      <c r="X128" s="28">
        <f>VLOOKUP(A128,[1]总表!A$8:B$142,2,0)</f>
        <v>0</v>
      </c>
      <c r="Y128" s="28">
        <f>VLOOKUP(A128,[1]总表!A$8:C$1048576,3,0)</f>
        <v>0</v>
      </c>
      <c r="Z128" s="17">
        <f t="shared" si="31"/>
        <v>0</v>
      </c>
      <c r="AA128" s="17">
        <f t="shared" si="32"/>
        <v>0</v>
      </c>
      <c r="AB128" s="17">
        <f t="shared" si="33"/>
        <v>0</v>
      </c>
      <c r="AC128" s="17">
        <f t="shared" si="34"/>
        <v>0</v>
      </c>
    </row>
    <row r="129" s="2" customFormat="true" spans="1:29">
      <c r="A129" s="31" t="s">
        <v>76</v>
      </c>
      <c r="B129" s="15">
        <f t="shared" si="25"/>
        <v>0</v>
      </c>
      <c r="C129" s="15"/>
      <c r="D129" s="21">
        <v>0</v>
      </c>
      <c r="E129" s="21">
        <v>0</v>
      </c>
      <c r="F129" s="15">
        <f t="shared" si="26"/>
        <v>0</v>
      </c>
      <c r="G129" s="15"/>
      <c r="H129" s="21"/>
      <c r="I129" s="21"/>
      <c r="J129" s="17">
        <f t="shared" si="27"/>
        <v>0</v>
      </c>
      <c r="K129" s="17"/>
      <c r="L129" s="21"/>
      <c r="M129" s="21"/>
      <c r="N129" s="17">
        <f t="shared" si="28"/>
        <v>0</v>
      </c>
      <c r="O129" s="17"/>
      <c r="P129" s="28">
        <v>0</v>
      </c>
      <c r="Q129" s="28">
        <v>0</v>
      </c>
      <c r="R129" s="17">
        <f t="shared" si="29"/>
        <v>0</v>
      </c>
      <c r="S129" s="17"/>
      <c r="T129" s="28">
        <v>0</v>
      </c>
      <c r="U129" s="28">
        <v>0</v>
      </c>
      <c r="V129" s="17">
        <f t="shared" si="30"/>
        <v>0</v>
      </c>
      <c r="W129" s="17"/>
      <c r="X129" s="28">
        <f>VLOOKUP(A129,[1]总表!A$8:B$142,2,0)</f>
        <v>0</v>
      </c>
      <c r="Y129" s="28">
        <f>VLOOKUP(A129,[1]总表!A$8:C$1048576,3,0)</f>
        <v>0</v>
      </c>
      <c r="Z129" s="17">
        <f t="shared" si="31"/>
        <v>0</v>
      </c>
      <c r="AA129" s="17">
        <f t="shared" si="32"/>
        <v>0</v>
      </c>
      <c r="AB129" s="17">
        <f t="shared" si="33"/>
        <v>0</v>
      </c>
      <c r="AC129" s="17">
        <f t="shared" si="34"/>
        <v>0</v>
      </c>
    </row>
    <row r="130" s="2" customFormat="true" spans="1:29">
      <c r="A130" s="31" t="s">
        <v>152</v>
      </c>
      <c r="B130" s="15">
        <f t="shared" si="25"/>
        <v>0</v>
      </c>
      <c r="C130" s="15"/>
      <c r="D130" s="21">
        <v>0</v>
      </c>
      <c r="E130" s="21">
        <v>0</v>
      </c>
      <c r="F130" s="15">
        <f t="shared" si="26"/>
        <v>0</v>
      </c>
      <c r="G130" s="15"/>
      <c r="H130" s="21"/>
      <c r="I130" s="21"/>
      <c r="J130" s="17">
        <f t="shared" si="27"/>
        <v>0</v>
      </c>
      <c r="K130" s="17"/>
      <c r="L130" s="21"/>
      <c r="M130" s="21"/>
      <c r="N130" s="17">
        <f t="shared" si="28"/>
        <v>0</v>
      </c>
      <c r="O130" s="17"/>
      <c r="P130" s="28">
        <v>0</v>
      </c>
      <c r="Q130" s="28">
        <v>0</v>
      </c>
      <c r="R130" s="17">
        <f t="shared" si="29"/>
        <v>0</v>
      </c>
      <c r="S130" s="17"/>
      <c r="T130" s="28">
        <v>0</v>
      </c>
      <c r="U130" s="28">
        <v>0</v>
      </c>
      <c r="V130" s="17">
        <f t="shared" si="30"/>
        <v>0</v>
      </c>
      <c r="W130" s="17"/>
      <c r="X130" s="28">
        <f>VLOOKUP(A130,[1]总表!A$8:B$142,2,0)</f>
        <v>0</v>
      </c>
      <c r="Y130" s="28">
        <f>VLOOKUP(A130,[1]总表!A$8:C$1048576,3,0)</f>
        <v>0</v>
      </c>
      <c r="Z130" s="17">
        <f t="shared" si="31"/>
        <v>0</v>
      </c>
      <c r="AA130" s="17">
        <f t="shared" si="32"/>
        <v>0</v>
      </c>
      <c r="AB130" s="17">
        <f t="shared" si="33"/>
        <v>0</v>
      </c>
      <c r="AC130" s="17">
        <f t="shared" si="34"/>
        <v>0</v>
      </c>
    </row>
    <row r="131" s="2" customFormat="true" spans="1:29">
      <c r="A131" s="31" t="s">
        <v>153</v>
      </c>
      <c r="B131" s="15">
        <f t="shared" si="25"/>
        <v>0</v>
      </c>
      <c r="C131" s="15"/>
      <c r="D131" s="21">
        <v>0</v>
      </c>
      <c r="E131" s="21">
        <v>0</v>
      </c>
      <c r="F131" s="15">
        <f t="shared" si="26"/>
        <v>0</v>
      </c>
      <c r="G131" s="15"/>
      <c r="H131" s="21"/>
      <c r="I131" s="21"/>
      <c r="J131" s="17">
        <f t="shared" si="27"/>
        <v>0</v>
      </c>
      <c r="K131" s="17"/>
      <c r="L131" s="21"/>
      <c r="M131" s="21"/>
      <c r="N131" s="17">
        <f t="shared" si="28"/>
        <v>0</v>
      </c>
      <c r="O131" s="17"/>
      <c r="P131" s="28">
        <v>0</v>
      </c>
      <c r="Q131" s="28">
        <v>0</v>
      </c>
      <c r="R131" s="17">
        <f t="shared" si="29"/>
        <v>0</v>
      </c>
      <c r="S131" s="17"/>
      <c r="T131" s="28">
        <v>0</v>
      </c>
      <c r="U131" s="28">
        <v>0</v>
      </c>
      <c r="V131" s="17">
        <f t="shared" si="30"/>
        <v>0</v>
      </c>
      <c r="W131" s="17"/>
      <c r="X131" s="28">
        <f>VLOOKUP(A131,[1]总表!A$8:B$142,2,0)</f>
        <v>0</v>
      </c>
      <c r="Y131" s="28">
        <f>VLOOKUP(A131,[1]总表!A$8:C$1048576,3,0)</f>
        <v>0</v>
      </c>
      <c r="Z131" s="17">
        <f t="shared" si="31"/>
        <v>0</v>
      </c>
      <c r="AA131" s="17">
        <f t="shared" si="32"/>
        <v>0</v>
      </c>
      <c r="AB131" s="17">
        <f t="shared" si="33"/>
        <v>0</v>
      </c>
      <c r="AC131" s="17">
        <f t="shared" si="34"/>
        <v>0</v>
      </c>
    </row>
    <row r="132" s="2" customFormat="true" spans="1:29">
      <c r="A132" s="31" t="s">
        <v>77</v>
      </c>
      <c r="B132" s="15">
        <f t="shared" si="25"/>
        <v>0</v>
      </c>
      <c r="C132" s="15"/>
      <c r="D132" s="21">
        <v>0</v>
      </c>
      <c r="E132" s="21">
        <v>0</v>
      </c>
      <c r="F132" s="15">
        <f t="shared" si="26"/>
        <v>0</v>
      </c>
      <c r="G132" s="15"/>
      <c r="H132" s="21"/>
      <c r="I132" s="21"/>
      <c r="J132" s="17">
        <f t="shared" si="27"/>
        <v>0</v>
      </c>
      <c r="K132" s="17"/>
      <c r="L132" s="21"/>
      <c r="M132" s="21"/>
      <c r="N132" s="17">
        <f t="shared" si="28"/>
        <v>0</v>
      </c>
      <c r="O132" s="17"/>
      <c r="P132" s="28">
        <v>0</v>
      </c>
      <c r="Q132" s="28">
        <v>0</v>
      </c>
      <c r="R132" s="17">
        <f t="shared" si="29"/>
        <v>0</v>
      </c>
      <c r="S132" s="17"/>
      <c r="T132" s="28">
        <v>0</v>
      </c>
      <c r="U132" s="28">
        <v>0</v>
      </c>
      <c r="V132" s="17">
        <f t="shared" si="30"/>
        <v>0</v>
      </c>
      <c r="W132" s="17"/>
      <c r="X132" s="28">
        <f>VLOOKUP(A132,[1]总表!A$8:B$142,2,0)</f>
        <v>0</v>
      </c>
      <c r="Y132" s="28">
        <f>VLOOKUP(A132,[1]总表!A$8:C$1048576,3,0)</f>
        <v>0</v>
      </c>
      <c r="Z132" s="17">
        <f t="shared" si="31"/>
        <v>0</v>
      </c>
      <c r="AA132" s="17">
        <f t="shared" si="32"/>
        <v>0</v>
      </c>
      <c r="AB132" s="17">
        <f t="shared" si="33"/>
        <v>0</v>
      </c>
      <c r="AC132" s="17">
        <f t="shared" si="34"/>
        <v>0</v>
      </c>
    </row>
    <row r="133" s="2" customFormat="true" spans="1:29">
      <c r="A133" s="31" t="s">
        <v>154</v>
      </c>
      <c r="B133" s="15">
        <f t="shared" si="25"/>
        <v>0</v>
      </c>
      <c r="C133" s="15"/>
      <c r="D133" s="21">
        <v>0</v>
      </c>
      <c r="E133" s="21">
        <v>0</v>
      </c>
      <c r="F133" s="15">
        <f t="shared" si="26"/>
        <v>0</v>
      </c>
      <c r="G133" s="15"/>
      <c r="H133" s="21"/>
      <c r="I133" s="21"/>
      <c r="J133" s="17">
        <f t="shared" si="27"/>
        <v>0</v>
      </c>
      <c r="K133" s="17"/>
      <c r="L133" s="21"/>
      <c r="M133" s="21"/>
      <c r="N133" s="17">
        <f t="shared" si="28"/>
        <v>0</v>
      </c>
      <c r="O133" s="17"/>
      <c r="P133" s="28">
        <v>0</v>
      </c>
      <c r="Q133" s="28">
        <v>0</v>
      </c>
      <c r="R133" s="17">
        <f t="shared" si="29"/>
        <v>0</v>
      </c>
      <c r="S133" s="17"/>
      <c r="T133" s="28">
        <v>0</v>
      </c>
      <c r="U133" s="28">
        <v>0</v>
      </c>
      <c r="V133" s="17">
        <f t="shared" si="30"/>
        <v>0</v>
      </c>
      <c r="W133" s="17"/>
      <c r="X133" s="28">
        <f>VLOOKUP(A133,[1]总表!A$8:B$142,2,0)</f>
        <v>0</v>
      </c>
      <c r="Y133" s="28">
        <f>VLOOKUP(A133,[1]总表!A$8:C$1048576,3,0)</f>
        <v>0</v>
      </c>
      <c r="Z133" s="17">
        <f t="shared" si="31"/>
        <v>0</v>
      </c>
      <c r="AA133" s="17">
        <f t="shared" si="32"/>
        <v>0</v>
      </c>
      <c r="AB133" s="17">
        <f t="shared" si="33"/>
        <v>0</v>
      </c>
      <c r="AC133" s="17">
        <f t="shared" si="34"/>
        <v>0</v>
      </c>
    </row>
    <row r="134" s="2" customFormat="true" spans="1:29">
      <c r="A134" s="31" t="s">
        <v>155</v>
      </c>
      <c r="B134" s="15">
        <f t="shared" si="25"/>
        <v>0</v>
      </c>
      <c r="C134" s="15"/>
      <c r="D134" s="21">
        <v>0</v>
      </c>
      <c r="E134" s="21">
        <v>0</v>
      </c>
      <c r="F134" s="15">
        <f t="shared" si="26"/>
        <v>0</v>
      </c>
      <c r="G134" s="15"/>
      <c r="H134" s="21"/>
      <c r="I134" s="21"/>
      <c r="J134" s="17">
        <f t="shared" si="27"/>
        <v>0</v>
      </c>
      <c r="K134" s="17"/>
      <c r="L134" s="21"/>
      <c r="M134" s="21"/>
      <c r="N134" s="17">
        <f t="shared" si="28"/>
        <v>0</v>
      </c>
      <c r="O134" s="17"/>
      <c r="P134" s="28">
        <v>0</v>
      </c>
      <c r="Q134" s="28">
        <v>0</v>
      </c>
      <c r="R134" s="17">
        <f t="shared" si="29"/>
        <v>0</v>
      </c>
      <c r="S134" s="17"/>
      <c r="T134" s="28">
        <v>0</v>
      </c>
      <c r="U134" s="28">
        <v>0</v>
      </c>
      <c r="V134" s="17">
        <f t="shared" si="30"/>
        <v>0</v>
      </c>
      <c r="W134" s="17"/>
      <c r="X134" s="28">
        <f>VLOOKUP(A134,[1]总表!A$8:B$142,2,0)</f>
        <v>0</v>
      </c>
      <c r="Y134" s="28">
        <f>VLOOKUP(A134,[1]总表!A$8:C$1048576,3,0)</f>
        <v>0</v>
      </c>
      <c r="Z134" s="17">
        <f t="shared" si="31"/>
        <v>0</v>
      </c>
      <c r="AA134" s="17">
        <f t="shared" si="32"/>
        <v>0</v>
      </c>
      <c r="AB134" s="17">
        <f t="shared" si="33"/>
        <v>0</v>
      </c>
      <c r="AC134" s="17">
        <f t="shared" si="34"/>
        <v>0</v>
      </c>
    </row>
    <row r="135" s="2" customFormat="true" spans="1:29">
      <c r="A135" s="31" t="s">
        <v>156</v>
      </c>
      <c r="B135" s="15">
        <f t="shared" ref="B135:B153" si="39">C135+D135</f>
        <v>0</v>
      </c>
      <c r="C135" s="15"/>
      <c r="D135" s="21">
        <v>0</v>
      </c>
      <c r="E135" s="21">
        <v>0</v>
      </c>
      <c r="F135" s="15">
        <f t="shared" ref="F135:F153" si="40">G135+H135</f>
        <v>0</v>
      </c>
      <c r="G135" s="15"/>
      <c r="H135" s="21"/>
      <c r="I135" s="21"/>
      <c r="J135" s="17">
        <f t="shared" ref="J135:J153" si="41">K135+L135</f>
        <v>0</v>
      </c>
      <c r="K135" s="17"/>
      <c r="L135" s="21"/>
      <c r="M135" s="21"/>
      <c r="N135" s="17">
        <f t="shared" ref="N135:N153" si="42">O135+P135</f>
        <v>0</v>
      </c>
      <c r="O135" s="17"/>
      <c r="P135" s="28">
        <v>0</v>
      </c>
      <c r="Q135" s="28">
        <v>0</v>
      </c>
      <c r="R135" s="17">
        <f t="shared" ref="R135:R153" si="43">S135+T135</f>
        <v>0</v>
      </c>
      <c r="S135" s="17"/>
      <c r="T135" s="28">
        <v>0</v>
      </c>
      <c r="U135" s="28">
        <v>0</v>
      </c>
      <c r="V135" s="17">
        <f t="shared" ref="V135:V153" si="44">W135+X135</f>
        <v>0</v>
      </c>
      <c r="W135" s="17"/>
      <c r="X135" s="28">
        <f>VLOOKUP(A135,[1]总表!A$8:B$142,2,0)</f>
        <v>0</v>
      </c>
      <c r="Y135" s="28">
        <f>VLOOKUP(A135,[1]总表!A$8:C$1048576,3,0)</f>
        <v>0</v>
      </c>
      <c r="Z135" s="17">
        <f t="shared" ref="Z135:Z153" si="45">AA135+AB135</f>
        <v>0</v>
      </c>
      <c r="AA135" s="17">
        <f t="shared" ref="AA135:AA153" si="46">C135+G135+K135+O135+S135+W135</f>
        <v>0</v>
      </c>
      <c r="AB135" s="17">
        <f t="shared" ref="AB135:AB153" si="47">D135+H135+L135+P135+T135+X135</f>
        <v>0</v>
      </c>
      <c r="AC135" s="17">
        <f t="shared" ref="AC135:AC153" si="48">E135+I135+M135+Q135+U135+Y135</f>
        <v>0</v>
      </c>
    </row>
    <row r="136" s="2" customFormat="true" spans="1:29">
      <c r="A136" s="31" t="s">
        <v>157</v>
      </c>
      <c r="B136" s="15">
        <f t="shared" si="39"/>
        <v>0</v>
      </c>
      <c r="C136" s="15"/>
      <c r="D136" s="21">
        <v>0</v>
      </c>
      <c r="E136" s="21">
        <v>0</v>
      </c>
      <c r="F136" s="15">
        <f t="shared" si="40"/>
        <v>0</v>
      </c>
      <c r="G136" s="15"/>
      <c r="H136" s="21"/>
      <c r="I136" s="21"/>
      <c r="J136" s="17">
        <f t="shared" si="41"/>
        <v>0</v>
      </c>
      <c r="K136" s="17"/>
      <c r="L136" s="21"/>
      <c r="M136" s="21"/>
      <c r="N136" s="17">
        <f t="shared" si="42"/>
        <v>0</v>
      </c>
      <c r="O136" s="17"/>
      <c r="P136" s="28">
        <v>0</v>
      </c>
      <c r="Q136" s="28">
        <v>0</v>
      </c>
      <c r="R136" s="17">
        <f t="shared" si="43"/>
        <v>0</v>
      </c>
      <c r="S136" s="17"/>
      <c r="T136" s="28">
        <v>0</v>
      </c>
      <c r="U136" s="28">
        <v>0</v>
      </c>
      <c r="V136" s="17">
        <f t="shared" si="44"/>
        <v>0</v>
      </c>
      <c r="W136" s="17"/>
      <c r="X136" s="28">
        <f>VLOOKUP(A136,[1]总表!A$8:B$142,2,0)</f>
        <v>0</v>
      </c>
      <c r="Y136" s="28">
        <f>VLOOKUP(A136,[1]总表!A$8:C$1048576,3,0)</f>
        <v>0</v>
      </c>
      <c r="Z136" s="17">
        <f t="shared" si="45"/>
        <v>0</v>
      </c>
      <c r="AA136" s="17">
        <f t="shared" si="46"/>
        <v>0</v>
      </c>
      <c r="AB136" s="17">
        <f t="shared" si="47"/>
        <v>0</v>
      </c>
      <c r="AC136" s="17">
        <f t="shared" si="48"/>
        <v>0</v>
      </c>
    </row>
    <row r="137" s="2" customFormat="true" spans="1:29">
      <c r="A137" s="31" t="s">
        <v>158</v>
      </c>
      <c r="B137" s="15">
        <f t="shared" si="39"/>
        <v>0</v>
      </c>
      <c r="C137" s="15"/>
      <c r="D137" s="21">
        <v>0</v>
      </c>
      <c r="E137" s="21">
        <v>0</v>
      </c>
      <c r="F137" s="15">
        <f t="shared" si="40"/>
        <v>0</v>
      </c>
      <c r="G137" s="15"/>
      <c r="H137" s="21"/>
      <c r="I137" s="21"/>
      <c r="J137" s="17">
        <f t="shared" si="41"/>
        <v>0</v>
      </c>
      <c r="K137" s="17"/>
      <c r="L137" s="21"/>
      <c r="M137" s="21"/>
      <c r="N137" s="17">
        <f t="shared" si="42"/>
        <v>0</v>
      </c>
      <c r="O137" s="17"/>
      <c r="P137" s="28">
        <v>0</v>
      </c>
      <c r="Q137" s="28">
        <v>0</v>
      </c>
      <c r="R137" s="17">
        <f t="shared" si="43"/>
        <v>0</v>
      </c>
      <c r="S137" s="17"/>
      <c r="T137" s="28">
        <v>0</v>
      </c>
      <c r="U137" s="28">
        <v>0</v>
      </c>
      <c r="V137" s="17">
        <f t="shared" si="44"/>
        <v>0</v>
      </c>
      <c r="W137" s="17"/>
      <c r="X137" s="28">
        <f>VLOOKUP(A137,[1]总表!A$8:B$142,2,0)</f>
        <v>0</v>
      </c>
      <c r="Y137" s="28">
        <f>VLOOKUP(A137,[1]总表!A$8:C$1048576,3,0)</f>
        <v>0</v>
      </c>
      <c r="Z137" s="17">
        <f t="shared" si="45"/>
        <v>0</v>
      </c>
      <c r="AA137" s="17">
        <f t="shared" si="46"/>
        <v>0</v>
      </c>
      <c r="AB137" s="17">
        <f t="shared" si="47"/>
        <v>0</v>
      </c>
      <c r="AC137" s="17">
        <f t="shared" si="48"/>
        <v>0</v>
      </c>
    </row>
    <row r="138" s="2" customFormat="true" spans="1:29">
      <c r="A138" s="31" t="s">
        <v>159</v>
      </c>
      <c r="B138" s="15">
        <f t="shared" si="39"/>
        <v>0</v>
      </c>
      <c r="C138" s="15"/>
      <c r="D138" s="21">
        <v>0</v>
      </c>
      <c r="E138" s="21">
        <v>0</v>
      </c>
      <c r="F138" s="15">
        <f t="shared" si="40"/>
        <v>0</v>
      </c>
      <c r="G138" s="15"/>
      <c r="H138" s="21"/>
      <c r="I138" s="21"/>
      <c r="J138" s="17">
        <f t="shared" si="41"/>
        <v>0</v>
      </c>
      <c r="K138" s="17"/>
      <c r="L138" s="21"/>
      <c r="M138" s="21"/>
      <c r="N138" s="17">
        <f t="shared" si="42"/>
        <v>0</v>
      </c>
      <c r="O138" s="17"/>
      <c r="P138" s="28">
        <v>0</v>
      </c>
      <c r="Q138" s="28">
        <v>0</v>
      </c>
      <c r="R138" s="17">
        <f t="shared" si="43"/>
        <v>0</v>
      </c>
      <c r="S138" s="17"/>
      <c r="T138" s="28">
        <v>0</v>
      </c>
      <c r="U138" s="28">
        <v>0</v>
      </c>
      <c r="V138" s="17">
        <f t="shared" si="44"/>
        <v>0</v>
      </c>
      <c r="W138" s="17"/>
      <c r="X138" s="28">
        <f>VLOOKUP(A138,[1]总表!A$8:B$142,2,0)</f>
        <v>0</v>
      </c>
      <c r="Y138" s="28">
        <f>VLOOKUP(A138,[1]总表!A$8:C$1048576,3,0)</f>
        <v>0</v>
      </c>
      <c r="Z138" s="17">
        <f t="shared" si="45"/>
        <v>0</v>
      </c>
      <c r="AA138" s="17">
        <f t="shared" si="46"/>
        <v>0</v>
      </c>
      <c r="AB138" s="17">
        <f t="shared" si="47"/>
        <v>0</v>
      </c>
      <c r="AC138" s="17">
        <f t="shared" si="48"/>
        <v>0</v>
      </c>
    </row>
    <row r="139" s="2" customFormat="true" spans="1:29">
      <c r="A139" s="31" t="s">
        <v>160</v>
      </c>
      <c r="B139" s="15">
        <f t="shared" si="39"/>
        <v>0</v>
      </c>
      <c r="C139" s="15"/>
      <c r="D139" s="21">
        <v>0</v>
      </c>
      <c r="E139" s="21">
        <v>0</v>
      </c>
      <c r="F139" s="15">
        <f t="shared" si="40"/>
        <v>0</v>
      </c>
      <c r="G139" s="15"/>
      <c r="H139" s="21"/>
      <c r="I139" s="21"/>
      <c r="J139" s="17">
        <f t="shared" si="41"/>
        <v>0</v>
      </c>
      <c r="K139" s="17"/>
      <c r="L139" s="21"/>
      <c r="M139" s="21"/>
      <c r="N139" s="17">
        <f t="shared" si="42"/>
        <v>0</v>
      </c>
      <c r="O139" s="17"/>
      <c r="P139" s="28">
        <v>0</v>
      </c>
      <c r="Q139" s="28">
        <v>0</v>
      </c>
      <c r="R139" s="17">
        <f t="shared" si="43"/>
        <v>0</v>
      </c>
      <c r="S139" s="17"/>
      <c r="T139" s="28">
        <v>0</v>
      </c>
      <c r="U139" s="28">
        <v>0</v>
      </c>
      <c r="V139" s="17">
        <f t="shared" si="44"/>
        <v>0</v>
      </c>
      <c r="W139" s="17"/>
      <c r="X139" s="28">
        <f>VLOOKUP(A139,[1]总表!A$8:B$142,2,0)</f>
        <v>0</v>
      </c>
      <c r="Y139" s="28">
        <f>VLOOKUP(A139,[1]总表!A$8:C$1048576,3,0)</f>
        <v>0</v>
      </c>
      <c r="Z139" s="17">
        <f t="shared" si="45"/>
        <v>0</v>
      </c>
      <c r="AA139" s="17">
        <f t="shared" si="46"/>
        <v>0</v>
      </c>
      <c r="AB139" s="17">
        <f t="shared" si="47"/>
        <v>0</v>
      </c>
      <c r="AC139" s="17">
        <f t="shared" si="48"/>
        <v>0</v>
      </c>
    </row>
    <row r="140" s="2" customFormat="true" spans="1:29">
      <c r="A140" s="31" t="s">
        <v>161</v>
      </c>
      <c r="B140" s="15">
        <f t="shared" si="39"/>
        <v>0</v>
      </c>
      <c r="C140" s="15"/>
      <c r="D140" s="21">
        <v>0</v>
      </c>
      <c r="E140" s="21">
        <v>0</v>
      </c>
      <c r="F140" s="15">
        <f t="shared" si="40"/>
        <v>0</v>
      </c>
      <c r="G140" s="15"/>
      <c r="H140" s="21"/>
      <c r="I140" s="21"/>
      <c r="J140" s="17">
        <f t="shared" si="41"/>
        <v>0</v>
      </c>
      <c r="K140" s="17"/>
      <c r="L140" s="21"/>
      <c r="M140" s="21"/>
      <c r="N140" s="17">
        <f t="shared" si="42"/>
        <v>0</v>
      </c>
      <c r="O140" s="17"/>
      <c r="P140" s="28">
        <v>0</v>
      </c>
      <c r="Q140" s="28">
        <v>0</v>
      </c>
      <c r="R140" s="17">
        <f t="shared" si="43"/>
        <v>0</v>
      </c>
      <c r="S140" s="17"/>
      <c r="T140" s="28">
        <v>0</v>
      </c>
      <c r="U140" s="28">
        <v>0</v>
      </c>
      <c r="V140" s="17">
        <f t="shared" si="44"/>
        <v>0</v>
      </c>
      <c r="W140" s="17"/>
      <c r="X140" s="28">
        <f>VLOOKUP(A140,[1]总表!A$8:B$142,2,0)</f>
        <v>0</v>
      </c>
      <c r="Y140" s="28">
        <f>VLOOKUP(A140,[1]总表!A$8:C$1048576,3,0)</f>
        <v>0</v>
      </c>
      <c r="Z140" s="17">
        <f t="shared" si="45"/>
        <v>0</v>
      </c>
      <c r="AA140" s="17">
        <f t="shared" si="46"/>
        <v>0</v>
      </c>
      <c r="AB140" s="17">
        <f t="shared" si="47"/>
        <v>0</v>
      </c>
      <c r="AC140" s="17">
        <f t="shared" si="48"/>
        <v>0</v>
      </c>
    </row>
    <row r="141" s="2" customFormat="true" spans="1:29">
      <c r="A141" s="31" t="s">
        <v>78</v>
      </c>
      <c r="B141" s="15">
        <f t="shared" si="39"/>
        <v>0</v>
      </c>
      <c r="C141" s="15"/>
      <c r="D141" s="21">
        <v>0</v>
      </c>
      <c r="E141" s="21">
        <v>0</v>
      </c>
      <c r="F141" s="15">
        <f t="shared" si="40"/>
        <v>0</v>
      </c>
      <c r="G141" s="15"/>
      <c r="H141" s="21"/>
      <c r="I141" s="21"/>
      <c r="J141" s="17">
        <f t="shared" si="41"/>
        <v>0</v>
      </c>
      <c r="K141" s="17"/>
      <c r="L141" s="21"/>
      <c r="M141" s="21"/>
      <c r="N141" s="17">
        <f t="shared" si="42"/>
        <v>0</v>
      </c>
      <c r="O141" s="17"/>
      <c r="P141" s="28">
        <v>0</v>
      </c>
      <c r="Q141" s="28">
        <v>0</v>
      </c>
      <c r="R141" s="17">
        <f t="shared" si="43"/>
        <v>0</v>
      </c>
      <c r="S141" s="17"/>
      <c r="T141" s="28">
        <v>0</v>
      </c>
      <c r="U141" s="28">
        <v>0</v>
      </c>
      <c r="V141" s="17">
        <f t="shared" si="44"/>
        <v>0</v>
      </c>
      <c r="W141" s="17"/>
      <c r="X141" s="28">
        <f>VLOOKUP(A141,[1]总表!A$8:B$142,2,0)</f>
        <v>0</v>
      </c>
      <c r="Y141" s="28">
        <f>VLOOKUP(A141,[1]总表!A$8:C$1048576,3,0)</f>
        <v>0</v>
      </c>
      <c r="Z141" s="17">
        <f t="shared" si="45"/>
        <v>0</v>
      </c>
      <c r="AA141" s="17">
        <f t="shared" si="46"/>
        <v>0</v>
      </c>
      <c r="AB141" s="17">
        <f t="shared" si="47"/>
        <v>0</v>
      </c>
      <c r="AC141" s="17">
        <f t="shared" si="48"/>
        <v>0</v>
      </c>
    </row>
    <row r="142" s="2" customFormat="true" spans="1:29">
      <c r="A142" s="32" t="s">
        <v>162</v>
      </c>
      <c r="B142" s="15">
        <f t="shared" si="39"/>
        <v>0</v>
      </c>
      <c r="C142" s="15"/>
      <c r="D142" s="21">
        <v>0</v>
      </c>
      <c r="E142" s="21">
        <v>0</v>
      </c>
      <c r="F142" s="15">
        <f t="shared" si="40"/>
        <v>0</v>
      </c>
      <c r="G142" s="15"/>
      <c r="H142" s="21"/>
      <c r="I142" s="21"/>
      <c r="J142" s="17">
        <f t="shared" si="41"/>
        <v>0</v>
      </c>
      <c r="K142" s="17"/>
      <c r="L142" s="21"/>
      <c r="M142" s="21"/>
      <c r="N142" s="17">
        <f t="shared" si="42"/>
        <v>0</v>
      </c>
      <c r="O142" s="17"/>
      <c r="P142" s="28">
        <v>0</v>
      </c>
      <c r="Q142" s="28">
        <v>0</v>
      </c>
      <c r="R142" s="17">
        <f t="shared" si="43"/>
        <v>0</v>
      </c>
      <c r="S142" s="17"/>
      <c r="T142" s="28">
        <v>0</v>
      </c>
      <c r="U142" s="28">
        <v>0</v>
      </c>
      <c r="V142" s="17">
        <f t="shared" si="44"/>
        <v>0</v>
      </c>
      <c r="W142" s="17"/>
      <c r="X142" s="28">
        <f>VLOOKUP(A142,[1]总表!A$8:B$142,2,0)</f>
        <v>0</v>
      </c>
      <c r="Y142" s="28">
        <f>VLOOKUP(A142,[1]总表!A$8:C$1048576,3,0)</f>
        <v>0</v>
      </c>
      <c r="Z142" s="17">
        <f t="shared" si="45"/>
        <v>0</v>
      </c>
      <c r="AA142" s="17">
        <f t="shared" si="46"/>
        <v>0</v>
      </c>
      <c r="AB142" s="17">
        <f t="shared" si="47"/>
        <v>0</v>
      </c>
      <c r="AC142" s="17">
        <f t="shared" si="48"/>
        <v>0</v>
      </c>
    </row>
    <row r="143" s="2" customFormat="true" spans="1:29">
      <c r="A143" s="32" t="s">
        <v>163</v>
      </c>
      <c r="B143" s="15">
        <f t="shared" si="39"/>
        <v>0</v>
      </c>
      <c r="C143" s="15"/>
      <c r="D143" s="21">
        <v>0</v>
      </c>
      <c r="E143" s="21">
        <v>0</v>
      </c>
      <c r="F143" s="15">
        <f t="shared" si="40"/>
        <v>0</v>
      </c>
      <c r="G143" s="15"/>
      <c r="H143" s="21"/>
      <c r="I143" s="21"/>
      <c r="J143" s="17">
        <f t="shared" si="41"/>
        <v>0</v>
      </c>
      <c r="K143" s="17"/>
      <c r="L143" s="21"/>
      <c r="M143" s="21"/>
      <c r="N143" s="17">
        <f t="shared" si="42"/>
        <v>0</v>
      </c>
      <c r="O143" s="17"/>
      <c r="P143" s="28">
        <v>0</v>
      </c>
      <c r="Q143" s="28">
        <v>0</v>
      </c>
      <c r="R143" s="17">
        <f t="shared" si="43"/>
        <v>0</v>
      </c>
      <c r="S143" s="17"/>
      <c r="T143" s="28">
        <v>0</v>
      </c>
      <c r="U143" s="28">
        <v>0</v>
      </c>
      <c r="V143" s="17">
        <f t="shared" si="44"/>
        <v>0</v>
      </c>
      <c r="W143" s="17"/>
      <c r="X143" s="28">
        <f>VLOOKUP(A143,[1]总表!A$8:B$142,2,0)</f>
        <v>0</v>
      </c>
      <c r="Y143" s="28">
        <f>VLOOKUP(A143,[1]总表!A$8:C$1048576,3,0)</f>
        <v>0</v>
      </c>
      <c r="Z143" s="17">
        <f t="shared" si="45"/>
        <v>0</v>
      </c>
      <c r="AA143" s="17">
        <f t="shared" si="46"/>
        <v>0</v>
      </c>
      <c r="AB143" s="17">
        <f t="shared" si="47"/>
        <v>0</v>
      </c>
      <c r="AC143" s="17">
        <f t="shared" si="48"/>
        <v>0</v>
      </c>
    </row>
    <row r="144" s="2" customFormat="true" spans="1:29">
      <c r="A144" s="32" t="s">
        <v>164</v>
      </c>
      <c r="B144" s="15">
        <f t="shared" si="39"/>
        <v>0</v>
      </c>
      <c r="C144" s="15"/>
      <c r="D144" s="21">
        <v>0</v>
      </c>
      <c r="E144" s="21">
        <v>0</v>
      </c>
      <c r="F144" s="15">
        <f t="shared" si="40"/>
        <v>0</v>
      </c>
      <c r="G144" s="15"/>
      <c r="H144" s="21"/>
      <c r="I144" s="21"/>
      <c r="J144" s="17">
        <f t="shared" si="41"/>
        <v>0</v>
      </c>
      <c r="K144" s="17"/>
      <c r="L144" s="21"/>
      <c r="M144" s="21"/>
      <c r="N144" s="17">
        <f t="shared" si="42"/>
        <v>0</v>
      </c>
      <c r="O144" s="17"/>
      <c r="P144" s="28">
        <v>0</v>
      </c>
      <c r="Q144" s="28">
        <v>0</v>
      </c>
      <c r="R144" s="17">
        <f t="shared" si="43"/>
        <v>0</v>
      </c>
      <c r="S144" s="17"/>
      <c r="T144" s="28">
        <v>0</v>
      </c>
      <c r="U144" s="28">
        <v>0</v>
      </c>
      <c r="V144" s="17">
        <f t="shared" si="44"/>
        <v>0</v>
      </c>
      <c r="W144" s="17"/>
      <c r="X144" s="28">
        <f>VLOOKUP(A144,[1]总表!A$8:B$142,2,0)</f>
        <v>0</v>
      </c>
      <c r="Y144" s="28">
        <f>VLOOKUP(A144,[1]总表!A$8:C$1048576,3,0)</f>
        <v>0</v>
      </c>
      <c r="Z144" s="17">
        <f t="shared" si="45"/>
        <v>0</v>
      </c>
      <c r="AA144" s="17">
        <f t="shared" si="46"/>
        <v>0</v>
      </c>
      <c r="AB144" s="17">
        <f t="shared" si="47"/>
        <v>0</v>
      </c>
      <c r="AC144" s="17">
        <f t="shared" si="48"/>
        <v>0</v>
      </c>
    </row>
    <row r="145" s="2" customFormat="true" spans="1:29">
      <c r="A145" s="32" t="s">
        <v>165</v>
      </c>
      <c r="B145" s="15">
        <f t="shared" si="39"/>
        <v>0</v>
      </c>
      <c r="C145" s="15"/>
      <c r="D145" s="21">
        <v>0</v>
      </c>
      <c r="E145" s="21">
        <v>0</v>
      </c>
      <c r="F145" s="15">
        <f t="shared" si="40"/>
        <v>0</v>
      </c>
      <c r="G145" s="15"/>
      <c r="H145" s="21"/>
      <c r="I145" s="21"/>
      <c r="J145" s="17">
        <f t="shared" si="41"/>
        <v>0</v>
      </c>
      <c r="K145" s="17"/>
      <c r="L145" s="21"/>
      <c r="M145" s="21"/>
      <c r="N145" s="17">
        <f t="shared" si="42"/>
        <v>0</v>
      </c>
      <c r="O145" s="17"/>
      <c r="P145" s="28">
        <v>0</v>
      </c>
      <c r="Q145" s="28">
        <v>0</v>
      </c>
      <c r="R145" s="17">
        <f t="shared" si="43"/>
        <v>0</v>
      </c>
      <c r="S145" s="17"/>
      <c r="T145" s="28">
        <v>0</v>
      </c>
      <c r="U145" s="28">
        <v>0</v>
      </c>
      <c r="V145" s="17">
        <f t="shared" si="44"/>
        <v>0</v>
      </c>
      <c r="W145" s="17"/>
      <c r="X145" s="28">
        <f>VLOOKUP(A145,[1]总表!A$8:B$142,2,0)</f>
        <v>0</v>
      </c>
      <c r="Y145" s="28">
        <f>VLOOKUP(A145,[1]总表!A$8:C$1048576,3,0)</f>
        <v>0</v>
      </c>
      <c r="Z145" s="17">
        <f t="shared" si="45"/>
        <v>0</v>
      </c>
      <c r="AA145" s="17">
        <f t="shared" si="46"/>
        <v>0</v>
      </c>
      <c r="AB145" s="17">
        <f t="shared" si="47"/>
        <v>0</v>
      </c>
      <c r="AC145" s="17">
        <f t="shared" si="48"/>
        <v>0</v>
      </c>
    </row>
    <row r="146" s="2" customFormat="true" spans="1:29">
      <c r="A146" s="32" t="s">
        <v>166</v>
      </c>
      <c r="B146" s="15">
        <f t="shared" si="39"/>
        <v>0</v>
      </c>
      <c r="C146" s="15"/>
      <c r="D146" s="21">
        <v>0</v>
      </c>
      <c r="E146" s="21">
        <v>0</v>
      </c>
      <c r="F146" s="15">
        <f t="shared" si="40"/>
        <v>0</v>
      </c>
      <c r="G146" s="15"/>
      <c r="H146" s="21"/>
      <c r="I146" s="21"/>
      <c r="J146" s="17">
        <f t="shared" si="41"/>
        <v>0</v>
      </c>
      <c r="K146" s="17"/>
      <c r="L146" s="21"/>
      <c r="M146" s="21"/>
      <c r="N146" s="17">
        <f t="shared" si="42"/>
        <v>0</v>
      </c>
      <c r="O146" s="17"/>
      <c r="P146" s="28">
        <v>0</v>
      </c>
      <c r="Q146" s="28">
        <v>0</v>
      </c>
      <c r="R146" s="17">
        <f t="shared" si="43"/>
        <v>0</v>
      </c>
      <c r="S146" s="17"/>
      <c r="T146" s="28">
        <v>0</v>
      </c>
      <c r="U146" s="28">
        <v>0</v>
      </c>
      <c r="V146" s="17">
        <f t="shared" si="44"/>
        <v>0</v>
      </c>
      <c r="W146" s="17"/>
      <c r="X146" s="28">
        <f>VLOOKUP(A146,[1]总表!A$8:B$142,2,0)</f>
        <v>0</v>
      </c>
      <c r="Y146" s="28">
        <f>VLOOKUP(A146,[1]总表!A$8:C$1048576,3,0)</f>
        <v>0</v>
      </c>
      <c r="Z146" s="17">
        <f t="shared" si="45"/>
        <v>0</v>
      </c>
      <c r="AA146" s="17">
        <f t="shared" si="46"/>
        <v>0</v>
      </c>
      <c r="AB146" s="17">
        <f t="shared" si="47"/>
        <v>0</v>
      </c>
      <c r="AC146" s="17">
        <f t="shared" si="48"/>
        <v>0</v>
      </c>
    </row>
    <row r="147" s="2" customFormat="true" spans="1:29">
      <c r="A147" s="32" t="s">
        <v>167</v>
      </c>
      <c r="B147" s="15">
        <f t="shared" si="39"/>
        <v>0</v>
      </c>
      <c r="C147" s="15"/>
      <c r="D147" s="21">
        <v>0</v>
      </c>
      <c r="E147" s="21">
        <v>0</v>
      </c>
      <c r="F147" s="15">
        <f t="shared" si="40"/>
        <v>0</v>
      </c>
      <c r="G147" s="15"/>
      <c r="H147" s="21"/>
      <c r="I147" s="21"/>
      <c r="J147" s="17">
        <f t="shared" si="41"/>
        <v>0</v>
      </c>
      <c r="K147" s="17"/>
      <c r="L147" s="21"/>
      <c r="M147" s="21"/>
      <c r="N147" s="17">
        <f t="shared" si="42"/>
        <v>0</v>
      </c>
      <c r="O147" s="17"/>
      <c r="P147" s="28">
        <v>0</v>
      </c>
      <c r="Q147" s="28">
        <v>0</v>
      </c>
      <c r="R147" s="17">
        <f t="shared" si="43"/>
        <v>0</v>
      </c>
      <c r="S147" s="17"/>
      <c r="T147" s="28">
        <v>0</v>
      </c>
      <c r="U147" s="28">
        <v>0</v>
      </c>
      <c r="V147" s="17">
        <f t="shared" si="44"/>
        <v>0</v>
      </c>
      <c r="W147" s="17"/>
      <c r="X147" s="28">
        <f>VLOOKUP(A147,[1]总表!A$8:B$142,2,0)</f>
        <v>0</v>
      </c>
      <c r="Y147" s="28">
        <f>VLOOKUP(A147,[1]总表!A$8:C$1048576,3,0)</f>
        <v>0</v>
      </c>
      <c r="Z147" s="17">
        <f t="shared" si="45"/>
        <v>0</v>
      </c>
      <c r="AA147" s="17">
        <f t="shared" si="46"/>
        <v>0</v>
      </c>
      <c r="AB147" s="17">
        <f t="shared" si="47"/>
        <v>0</v>
      </c>
      <c r="AC147" s="17">
        <f t="shared" si="48"/>
        <v>0</v>
      </c>
    </row>
    <row r="148" s="2" customFormat="true" spans="1:29">
      <c r="A148" s="31" t="s">
        <v>79</v>
      </c>
      <c r="B148" s="15">
        <f t="shared" si="39"/>
        <v>0</v>
      </c>
      <c r="C148" s="15"/>
      <c r="D148" s="21">
        <v>0</v>
      </c>
      <c r="E148" s="21">
        <v>0</v>
      </c>
      <c r="F148" s="15">
        <f t="shared" si="40"/>
        <v>0</v>
      </c>
      <c r="G148" s="15"/>
      <c r="H148" s="21"/>
      <c r="I148" s="21"/>
      <c r="J148" s="17">
        <f t="shared" si="41"/>
        <v>0</v>
      </c>
      <c r="K148" s="17"/>
      <c r="L148" s="21"/>
      <c r="M148" s="21"/>
      <c r="N148" s="17">
        <f t="shared" si="42"/>
        <v>0</v>
      </c>
      <c r="O148" s="17"/>
      <c r="P148" s="28">
        <v>0</v>
      </c>
      <c r="Q148" s="28">
        <v>0</v>
      </c>
      <c r="R148" s="17">
        <f t="shared" si="43"/>
        <v>0</v>
      </c>
      <c r="S148" s="17"/>
      <c r="T148" s="28">
        <v>0</v>
      </c>
      <c r="U148" s="28">
        <v>0</v>
      </c>
      <c r="V148" s="17">
        <f t="shared" si="44"/>
        <v>0</v>
      </c>
      <c r="W148" s="17"/>
      <c r="X148" s="28">
        <f>VLOOKUP(A148,[1]总表!A$8:B$142,2,0)</f>
        <v>0</v>
      </c>
      <c r="Y148" s="28">
        <f>VLOOKUP(A148,[1]总表!A$8:C$1048576,3,0)</f>
        <v>0</v>
      </c>
      <c r="Z148" s="17">
        <f t="shared" si="45"/>
        <v>0</v>
      </c>
      <c r="AA148" s="17">
        <f t="shared" si="46"/>
        <v>0</v>
      </c>
      <c r="AB148" s="17">
        <f t="shared" si="47"/>
        <v>0</v>
      </c>
      <c r="AC148" s="17">
        <f t="shared" si="48"/>
        <v>0</v>
      </c>
    </row>
    <row r="149" s="2" customFormat="true" spans="1:29">
      <c r="A149" s="31" t="s">
        <v>168</v>
      </c>
      <c r="B149" s="15">
        <f t="shared" si="39"/>
        <v>0</v>
      </c>
      <c r="C149" s="15"/>
      <c r="D149" s="21">
        <v>0</v>
      </c>
      <c r="E149" s="21">
        <v>0</v>
      </c>
      <c r="F149" s="15">
        <f t="shared" si="40"/>
        <v>0</v>
      </c>
      <c r="G149" s="15"/>
      <c r="H149" s="21"/>
      <c r="I149" s="21"/>
      <c r="J149" s="17">
        <f t="shared" si="41"/>
        <v>0</v>
      </c>
      <c r="K149" s="17"/>
      <c r="L149" s="21"/>
      <c r="M149" s="21"/>
      <c r="N149" s="17">
        <f t="shared" si="42"/>
        <v>0</v>
      </c>
      <c r="O149" s="17"/>
      <c r="P149" s="28">
        <v>0</v>
      </c>
      <c r="Q149" s="28">
        <v>0</v>
      </c>
      <c r="R149" s="17">
        <f t="shared" si="43"/>
        <v>0</v>
      </c>
      <c r="S149" s="17"/>
      <c r="T149" s="28">
        <v>0</v>
      </c>
      <c r="U149" s="28">
        <v>0</v>
      </c>
      <c r="V149" s="17">
        <f t="shared" si="44"/>
        <v>0</v>
      </c>
      <c r="W149" s="17"/>
      <c r="X149" s="28">
        <f>VLOOKUP(A149,[1]总表!A$8:B$142,2,0)</f>
        <v>0</v>
      </c>
      <c r="Y149" s="28">
        <f>VLOOKUP(A149,[1]总表!A$8:C$1048576,3,0)</f>
        <v>0</v>
      </c>
      <c r="Z149" s="17">
        <f t="shared" si="45"/>
        <v>0</v>
      </c>
      <c r="AA149" s="17">
        <f t="shared" si="46"/>
        <v>0</v>
      </c>
      <c r="AB149" s="17">
        <f t="shared" si="47"/>
        <v>0</v>
      </c>
      <c r="AC149" s="17">
        <f t="shared" si="48"/>
        <v>0</v>
      </c>
    </row>
    <row r="150" s="2" customFormat="true" spans="1:29">
      <c r="A150" s="31" t="s">
        <v>169</v>
      </c>
      <c r="B150" s="15">
        <f t="shared" si="39"/>
        <v>0</v>
      </c>
      <c r="C150" s="15"/>
      <c r="D150" s="21">
        <v>0</v>
      </c>
      <c r="E150" s="21">
        <v>0</v>
      </c>
      <c r="F150" s="15">
        <f t="shared" si="40"/>
        <v>0</v>
      </c>
      <c r="G150" s="15"/>
      <c r="H150" s="21"/>
      <c r="I150" s="21"/>
      <c r="J150" s="17">
        <f t="shared" si="41"/>
        <v>0</v>
      </c>
      <c r="K150" s="17"/>
      <c r="L150" s="21"/>
      <c r="M150" s="21"/>
      <c r="N150" s="17">
        <f t="shared" si="42"/>
        <v>0</v>
      </c>
      <c r="O150" s="17"/>
      <c r="P150" s="28">
        <v>0</v>
      </c>
      <c r="Q150" s="28">
        <v>0</v>
      </c>
      <c r="R150" s="17">
        <f t="shared" si="43"/>
        <v>0</v>
      </c>
      <c r="S150" s="17"/>
      <c r="T150" s="28">
        <v>0</v>
      </c>
      <c r="U150" s="28">
        <v>0</v>
      </c>
      <c r="V150" s="17">
        <f t="shared" si="44"/>
        <v>0</v>
      </c>
      <c r="W150" s="17"/>
      <c r="X150" s="28">
        <f>VLOOKUP(A150,[1]总表!A$8:B$142,2,0)</f>
        <v>0</v>
      </c>
      <c r="Y150" s="28">
        <f>VLOOKUP(A150,[1]总表!A$8:C$1048576,3,0)</f>
        <v>0</v>
      </c>
      <c r="Z150" s="17">
        <f t="shared" si="45"/>
        <v>0</v>
      </c>
      <c r="AA150" s="17">
        <f t="shared" si="46"/>
        <v>0</v>
      </c>
      <c r="AB150" s="17">
        <f t="shared" si="47"/>
        <v>0</v>
      </c>
      <c r="AC150" s="17">
        <f t="shared" si="48"/>
        <v>0</v>
      </c>
    </row>
    <row r="151" s="2" customFormat="true" spans="1:29">
      <c r="A151" s="31" t="s">
        <v>170</v>
      </c>
      <c r="B151" s="15">
        <f t="shared" si="39"/>
        <v>0</v>
      </c>
      <c r="C151" s="15"/>
      <c r="D151" s="21">
        <v>0</v>
      </c>
      <c r="E151" s="21">
        <v>0</v>
      </c>
      <c r="F151" s="15">
        <f t="shared" si="40"/>
        <v>0</v>
      </c>
      <c r="G151" s="15"/>
      <c r="H151" s="21"/>
      <c r="I151" s="21"/>
      <c r="J151" s="17">
        <f t="shared" si="41"/>
        <v>0</v>
      </c>
      <c r="K151" s="17"/>
      <c r="L151" s="21"/>
      <c r="M151" s="21"/>
      <c r="N151" s="17">
        <f t="shared" si="42"/>
        <v>0</v>
      </c>
      <c r="O151" s="17"/>
      <c r="P151" s="28">
        <v>0</v>
      </c>
      <c r="Q151" s="28">
        <v>0</v>
      </c>
      <c r="R151" s="17">
        <f t="shared" si="43"/>
        <v>0</v>
      </c>
      <c r="S151" s="17"/>
      <c r="T151" s="28">
        <v>0</v>
      </c>
      <c r="U151" s="28">
        <v>0</v>
      </c>
      <c r="V151" s="17">
        <f t="shared" si="44"/>
        <v>0</v>
      </c>
      <c r="W151" s="17"/>
      <c r="X151" s="28">
        <f>VLOOKUP(A151,[1]总表!A$8:B$142,2,0)</f>
        <v>0</v>
      </c>
      <c r="Y151" s="28">
        <f>VLOOKUP(A151,[1]总表!A$8:C$1048576,3,0)</f>
        <v>0</v>
      </c>
      <c r="Z151" s="17">
        <f t="shared" si="45"/>
        <v>0</v>
      </c>
      <c r="AA151" s="17">
        <f t="shared" si="46"/>
        <v>0</v>
      </c>
      <c r="AB151" s="17">
        <f t="shared" si="47"/>
        <v>0</v>
      </c>
      <c r="AC151" s="17">
        <f t="shared" si="48"/>
        <v>0</v>
      </c>
    </row>
    <row r="152" s="2" customFormat="true" spans="1:29">
      <c r="A152" s="31" t="s">
        <v>171</v>
      </c>
      <c r="B152" s="15">
        <f t="shared" si="39"/>
        <v>0</v>
      </c>
      <c r="C152" s="15"/>
      <c r="D152" s="21">
        <v>0</v>
      </c>
      <c r="E152" s="21">
        <v>0</v>
      </c>
      <c r="F152" s="15">
        <f t="shared" si="40"/>
        <v>0</v>
      </c>
      <c r="G152" s="15"/>
      <c r="H152" s="21"/>
      <c r="I152" s="21"/>
      <c r="J152" s="17">
        <f t="shared" si="41"/>
        <v>0</v>
      </c>
      <c r="K152" s="17"/>
      <c r="L152" s="21"/>
      <c r="M152" s="21"/>
      <c r="N152" s="17">
        <f t="shared" si="42"/>
        <v>0</v>
      </c>
      <c r="O152" s="17"/>
      <c r="P152" s="28">
        <v>0</v>
      </c>
      <c r="Q152" s="28">
        <v>0</v>
      </c>
      <c r="R152" s="17">
        <f t="shared" si="43"/>
        <v>0</v>
      </c>
      <c r="S152" s="17"/>
      <c r="T152" s="28">
        <v>0</v>
      </c>
      <c r="U152" s="28">
        <v>0</v>
      </c>
      <c r="V152" s="17">
        <f t="shared" si="44"/>
        <v>0</v>
      </c>
      <c r="W152" s="17"/>
      <c r="X152" s="28">
        <f>VLOOKUP(A152,[1]总表!A$8:B$142,2,0)</f>
        <v>0</v>
      </c>
      <c r="Y152" s="28">
        <f>VLOOKUP(A152,[1]总表!A$8:C$1048576,3,0)</f>
        <v>0</v>
      </c>
      <c r="Z152" s="17">
        <f t="shared" si="45"/>
        <v>0</v>
      </c>
      <c r="AA152" s="17">
        <f t="shared" si="46"/>
        <v>0</v>
      </c>
      <c r="AB152" s="17">
        <f t="shared" si="47"/>
        <v>0</v>
      </c>
      <c r="AC152" s="17">
        <f t="shared" si="48"/>
        <v>0</v>
      </c>
    </row>
    <row r="153" s="2" customFormat="true" spans="1:29">
      <c r="A153" s="31" t="s">
        <v>172</v>
      </c>
      <c r="B153" s="15">
        <f t="shared" si="39"/>
        <v>0</v>
      </c>
      <c r="C153" s="15"/>
      <c r="D153" s="21">
        <v>0</v>
      </c>
      <c r="E153" s="21">
        <v>0</v>
      </c>
      <c r="F153" s="15">
        <f t="shared" si="40"/>
        <v>0</v>
      </c>
      <c r="G153" s="15"/>
      <c r="H153" s="21"/>
      <c r="I153" s="21"/>
      <c r="J153" s="17">
        <f t="shared" si="41"/>
        <v>0</v>
      </c>
      <c r="K153" s="17"/>
      <c r="L153" s="21"/>
      <c r="M153" s="21"/>
      <c r="N153" s="17">
        <f t="shared" si="42"/>
        <v>0</v>
      </c>
      <c r="O153" s="17"/>
      <c r="P153" s="28">
        <v>0</v>
      </c>
      <c r="Q153" s="28">
        <v>0</v>
      </c>
      <c r="R153" s="17">
        <f t="shared" si="43"/>
        <v>0</v>
      </c>
      <c r="S153" s="17"/>
      <c r="T153" s="28">
        <v>0</v>
      </c>
      <c r="U153" s="28">
        <v>0</v>
      </c>
      <c r="V153" s="17">
        <f t="shared" si="44"/>
        <v>0</v>
      </c>
      <c r="W153" s="17"/>
      <c r="X153" s="28">
        <f>VLOOKUP(A153,[1]总表!A$8:B$142,2,0)</f>
        <v>0</v>
      </c>
      <c r="Y153" s="28">
        <f>VLOOKUP(A153,[1]总表!A$8:C$1048576,3,0)</f>
        <v>0</v>
      </c>
      <c r="Z153" s="17">
        <f t="shared" si="45"/>
        <v>0</v>
      </c>
      <c r="AA153" s="17">
        <f t="shared" si="46"/>
        <v>0</v>
      </c>
      <c r="AB153" s="17">
        <f t="shared" si="47"/>
        <v>0</v>
      </c>
      <c r="AC153" s="17">
        <f t="shared" si="48"/>
        <v>0</v>
      </c>
    </row>
  </sheetData>
  <autoFilter ref="A6:AC153">
    <filterColumn colId="1">
      <filters blank="1"/>
    </filterColumn>
    <filterColumn colId="5">
      <filters blank="1"/>
    </filterColumn>
    <filterColumn colId="16">
      <filters blank="1"/>
    </filterColumn>
    <filterColumn colId="21">
      <filters blank="1"/>
    </filterColumn>
    <extLst/>
  </autoFilter>
  <mergeCells count="13">
    <mergeCell ref="A2:AC2"/>
    <mergeCell ref="B4:E4"/>
    <mergeCell ref="F4:M4"/>
    <mergeCell ref="N4:U4"/>
    <mergeCell ref="V4:Y4"/>
    <mergeCell ref="B5:E5"/>
    <mergeCell ref="F5:I5"/>
    <mergeCell ref="J5:M5"/>
    <mergeCell ref="N5:Q5"/>
    <mergeCell ref="R5:U5"/>
    <mergeCell ref="V5:Y5"/>
    <mergeCell ref="A4:A6"/>
    <mergeCell ref="Z4:AC5"/>
  </mergeCells>
  <conditionalFormatting sqref="A42">
    <cfRule type="expression" dxfId="0" priority="4">
      <formula>AND(SUMPRODUCT(IFERROR(1*(($A$42&amp;"x")=(A42&amp;"x")),0))&gt;1,NOT(ISBLANK(A42)))</formula>
    </cfRule>
  </conditionalFormatting>
  <conditionalFormatting sqref="A53">
    <cfRule type="expression" dxfId="0" priority="1">
      <formula>AND(SUMPRODUCT(IFERROR(1*(($A$53&amp;"x")=(A53&amp;"x")),0))&gt;1,NOT(ISBLANK(A53)))</formula>
    </cfRule>
  </conditionalFormatting>
  <conditionalFormatting sqref="A43:A51">
    <cfRule type="expression" dxfId="0" priority="3">
      <formula>AND(SUMPRODUCT(IFERROR(1*(($A$43:$A$51&amp;"x")=(A43&amp;"x")),0))&gt;1,NOT(ISBLANK(A43)))</formula>
    </cfRule>
  </conditionalFormatting>
  <conditionalFormatting sqref="A52 A54:A58">
    <cfRule type="duplicateValues" dxfId="0" priority="2"/>
  </conditionalFormatting>
  <pageMargins left="0.751388888888889" right="0.751388888888889" top="1" bottom="1" header="0.511805555555556" footer="0.511805555555556"/>
  <pageSetup paperSize="9" scale="92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O288"/>
  <sheetViews>
    <sheetView showZeros="0" workbookViewId="0">
      <pane xSplit="1" topLeftCell="B1" activePane="topRight" state="frozen"/>
      <selection/>
      <selection pane="topRight" activeCell="R8" sqref="R8"/>
    </sheetView>
  </sheetViews>
  <sheetFormatPr defaultColWidth="9" defaultRowHeight="14.25"/>
  <cols>
    <col min="1" max="1" width="31.25" style="1" customWidth="true"/>
    <col min="2" max="3" width="8.625" style="1" customWidth="true"/>
    <col min="4" max="4" width="8.625" style="3" customWidth="true"/>
    <col min="5" max="7" width="7.625" style="3" customWidth="true"/>
    <col min="8" max="13" width="7.625" style="1" customWidth="true"/>
    <col min="14" max="15" width="7.625" style="4" customWidth="true"/>
    <col min="16" max="16371" width="9" style="1"/>
  </cols>
  <sheetData>
    <row r="1" s="1" customFormat="true" ht="18.75" spans="1:15">
      <c r="A1" s="5" t="s">
        <v>173</v>
      </c>
      <c r="B1" s="5"/>
      <c r="C1" s="5"/>
      <c r="D1" s="6"/>
      <c r="E1" s="6"/>
      <c r="F1" s="6"/>
      <c r="G1" s="6"/>
      <c r="H1" s="8"/>
      <c r="I1" s="8"/>
      <c r="J1" s="8"/>
      <c r="K1" s="8"/>
      <c r="L1" s="8"/>
      <c r="M1" s="8"/>
      <c r="N1" s="8"/>
      <c r="O1" s="4"/>
    </row>
    <row r="2" s="1" customFormat="true" ht="24.75" customHeight="true" spans="1:15">
      <c r="A2" s="7" t="s">
        <v>174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true" spans="1:15">
      <c r="A3" s="8"/>
      <c r="B3" s="8"/>
      <c r="C3" s="8"/>
      <c r="D3" s="9"/>
      <c r="E3" s="9"/>
      <c r="F3" s="9"/>
      <c r="G3" s="9"/>
      <c r="H3" s="27"/>
      <c r="I3" s="27"/>
      <c r="J3" s="27"/>
      <c r="K3" s="27"/>
      <c r="L3" s="27"/>
      <c r="M3" s="27"/>
      <c r="N3" s="27" t="s">
        <v>2</v>
      </c>
      <c r="O3" s="4"/>
    </row>
    <row r="4" s="1" customFormat="true" ht="14.1" customHeight="true" spans="1:15">
      <c r="A4" s="10" t="s">
        <v>82</v>
      </c>
      <c r="B4" s="11" t="s">
        <v>7</v>
      </c>
      <c r="C4" s="11"/>
      <c r="D4" s="12" t="s">
        <v>8</v>
      </c>
      <c r="E4" s="11"/>
      <c r="F4" s="11"/>
      <c r="G4" s="11"/>
      <c r="H4" s="11" t="s">
        <v>9</v>
      </c>
      <c r="I4" s="11"/>
      <c r="J4" s="11"/>
      <c r="K4" s="11"/>
      <c r="L4" s="11" t="s">
        <v>10</v>
      </c>
      <c r="M4" s="11"/>
      <c r="N4" s="13" t="s">
        <v>11</v>
      </c>
      <c r="O4" s="13"/>
    </row>
    <row r="5" s="1" customFormat="true" ht="23.1" customHeight="true" spans="1:15">
      <c r="A5" s="10"/>
      <c r="B5" s="13" t="s">
        <v>12</v>
      </c>
      <c r="C5" s="13"/>
      <c r="D5" s="14" t="s">
        <v>13</v>
      </c>
      <c r="E5" s="14"/>
      <c r="F5" s="14" t="s">
        <v>14</v>
      </c>
      <c r="G5" s="14"/>
      <c r="H5" s="13" t="s">
        <v>15</v>
      </c>
      <c r="I5" s="13"/>
      <c r="J5" s="13" t="s">
        <v>16</v>
      </c>
      <c r="K5" s="13"/>
      <c r="L5" s="29" t="s">
        <v>17</v>
      </c>
      <c r="M5" s="29"/>
      <c r="N5" s="13"/>
      <c r="O5" s="13"/>
    </row>
    <row r="6" s="1" customFormat="true" ht="33.95" customHeight="true" spans="1:15">
      <c r="A6" s="10"/>
      <c r="B6" s="11" t="s">
        <v>6</v>
      </c>
      <c r="C6" s="11" t="s">
        <v>85</v>
      </c>
      <c r="D6" s="11" t="s">
        <v>6</v>
      </c>
      <c r="E6" s="11" t="s">
        <v>85</v>
      </c>
      <c r="F6" s="11" t="s">
        <v>6</v>
      </c>
      <c r="G6" s="11" t="s">
        <v>85</v>
      </c>
      <c r="H6" s="11" t="s">
        <v>6</v>
      </c>
      <c r="I6" s="11" t="s">
        <v>85</v>
      </c>
      <c r="J6" s="11" t="s">
        <v>6</v>
      </c>
      <c r="K6" s="11" t="s">
        <v>85</v>
      </c>
      <c r="L6" s="11" t="s">
        <v>6</v>
      </c>
      <c r="M6" s="11" t="s">
        <v>85</v>
      </c>
      <c r="N6" s="30" t="s">
        <v>6</v>
      </c>
      <c r="O6" s="30" t="s">
        <v>85</v>
      </c>
    </row>
    <row r="7" s="1" customFormat="true" spans="1:15">
      <c r="A7" s="15" t="s">
        <v>175</v>
      </c>
      <c r="B7" s="16">
        <v>316</v>
      </c>
      <c r="C7" s="16">
        <v>-4</v>
      </c>
      <c r="D7" s="16">
        <v>1908</v>
      </c>
      <c r="E7" s="16">
        <v>366</v>
      </c>
      <c r="F7" s="16">
        <v>56</v>
      </c>
      <c r="G7" s="16">
        <v>20</v>
      </c>
      <c r="H7" s="16">
        <v>1131</v>
      </c>
      <c r="I7" s="16">
        <v>33</v>
      </c>
      <c r="J7" s="16">
        <v>222</v>
      </c>
      <c r="K7" s="16">
        <v>9</v>
      </c>
      <c r="L7" s="16">
        <v>-9</v>
      </c>
      <c r="M7" s="16">
        <v>3</v>
      </c>
      <c r="N7" s="16">
        <f>B7+D7+F7+H7+J7+L7</f>
        <v>3624</v>
      </c>
      <c r="O7" s="16">
        <f>C7+E7+G7+I7+K7+M7</f>
        <v>427</v>
      </c>
    </row>
    <row r="8" s="1" customFormat="true" spans="1:15">
      <c r="A8" s="15" t="s">
        <v>176</v>
      </c>
      <c r="B8" s="17">
        <f>B9+B60+B216</f>
        <v>316</v>
      </c>
      <c r="C8" s="17">
        <f t="shared" ref="C8:O8" si="0">C9+C60+C216</f>
        <v>-4</v>
      </c>
      <c r="D8" s="17">
        <f t="shared" si="0"/>
        <v>1908</v>
      </c>
      <c r="E8" s="17">
        <f t="shared" si="0"/>
        <v>366</v>
      </c>
      <c r="F8" s="17">
        <f t="shared" si="0"/>
        <v>56</v>
      </c>
      <c r="G8" s="17">
        <f t="shared" si="0"/>
        <v>20</v>
      </c>
      <c r="H8" s="17">
        <f t="shared" si="0"/>
        <v>1131</v>
      </c>
      <c r="I8" s="17">
        <f t="shared" si="0"/>
        <v>33</v>
      </c>
      <c r="J8" s="17">
        <f t="shared" si="0"/>
        <v>222</v>
      </c>
      <c r="K8" s="17">
        <f t="shared" si="0"/>
        <v>9</v>
      </c>
      <c r="L8" s="17">
        <f t="shared" si="0"/>
        <v>-9</v>
      </c>
      <c r="M8" s="17">
        <f t="shared" si="0"/>
        <v>3</v>
      </c>
      <c r="N8" s="17">
        <f t="shared" si="0"/>
        <v>3624</v>
      </c>
      <c r="O8" s="17">
        <f t="shared" si="0"/>
        <v>427</v>
      </c>
    </row>
    <row r="9" s="1" customFormat="true" spans="1:15">
      <c r="A9" s="18" t="s">
        <v>177</v>
      </c>
      <c r="B9" s="19">
        <f t="shared" ref="B9:G9" si="1">SUM(B10:B58)</f>
        <v>316</v>
      </c>
      <c r="C9" s="19">
        <f t="shared" si="1"/>
        <v>-4</v>
      </c>
      <c r="D9" s="19">
        <f t="shared" si="1"/>
        <v>583.67</v>
      </c>
      <c r="E9" s="19">
        <f t="shared" si="1"/>
        <v>130.67</v>
      </c>
      <c r="F9" s="19">
        <f t="shared" si="1"/>
        <v>1</v>
      </c>
      <c r="G9" s="19">
        <f t="shared" si="1"/>
        <v>5</v>
      </c>
      <c r="H9" s="19">
        <f t="shared" ref="H9:K9" si="2">SUM(H10:H58)</f>
        <v>350.2</v>
      </c>
      <c r="I9" s="19">
        <f t="shared" si="2"/>
        <v>19</v>
      </c>
      <c r="J9" s="19">
        <f t="shared" si="2"/>
        <v>211.2</v>
      </c>
      <c r="K9" s="19">
        <f t="shared" si="2"/>
        <v>1</v>
      </c>
      <c r="L9" s="19">
        <f>SUM(L10:L59)</f>
        <v>1.5</v>
      </c>
      <c r="M9" s="19">
        <f>SUM(M10:M59)</f>
        <v>1.5</v>
      </c>
      <c r="N9" s="19">
        <f>SUM(N10:N59)</f>
        <v>1463.57</v>
      </c>
      <c r="O9" s="19">
        <f>SUM(O10:O59)</f>
        <v>153.17</v>
      </c>
    </row>
    <row r="10" s="1" customFormat="true" spans="1:15">
      <c r="A10" s="20" t="s">
        <v>86</v>
      </c>
      <c r="B10" s="21">
        <v>0</v>
      </c>
      <c r="C10" s="21">
        <v>0</v>
      </c>
      <c r="D10" s="21"/>
      <c r="E10" s="21"/>
      <c r="F10" s="21"/>
      <c r="G10" s="21"/>
      <c r="H10" s="28">
        <v>0</v>
      </c>
      <c r="I10" s="28">
        <v>0</v>
      </c>
      <c r="J10" s="28">
        <v>0</v>
      </c>
      <c r="K10" s="28">
        <v>0</v>
      </c>
      <c r="L10" s="28">
        <f>VLOOKUP(A10,[1]明细表!A$8:B$276,2,0)</f>
        <v>0</v>
      </c>
      <c r="M10" s="28">
        <f>VLOOKUP(A10,[1]明细表!A$8:C$276,3,0)</f>
        <v>0</v>
      </c>
      <c r="N10" s="17">
        <f t="shared" ref="N10:N71" si="3">B10+D10+F10+H10+J10+L10</f>
        <v>0</v>
      </c>
      <c r="O10" s="17">
        <f t="shared" ref="O10:O71" si="4">C10+E10+G10+I10+K10+M10</f>
        <v>0</v>
      </c>
    </row>
    <row r="11" s="1" customFormat="true" spans="1:15">
      <c r="A11" s="20" t="s">
        <v>87</v>
      </c>
      <c r="B11" s="21">
        <v>0</v>
      </c>
      <c r="C11" s="21">
        <v>0</v>
      </c>
      <c r="D11" s="21"/>
      <c r="E11" s="21"/>
      <c r="F11" s="21"/>
      <c r="G11" s="21"/>
      <c r="H11" s="28">
        <v>0</v>
      </c>
      <c r="I11" s="28">
        <v>0</v>
      </c>
      <c r="J11" s="28">
        <v>0</v>
      </c>
      <c r="K11" s="28">
        <v>0</v>
      </c>
      <c r="L11" s="28">
        <f>VLOOKUP(A11,[1]明细表!A$8:B$276,2,0)</f>
        <v>0</v>
      </c>
      <c r="M11" s="28">
        <f>VLOOKUP(A11,[1]明细表!A$8:C$276,3,0)</f>
        <v>0</v>
      </c>
      <c r="N11" s="17">
        <f t="shared" si="3"/>
        <v>0</v>
      </c>
      <c r="O11" s="17">
        <f t="shared" si="4"/>
        <v>0</v>
      </c>
    </row>
    <row r="12" s="1" customFormat="true" spans="1:15">
      <c r="A12" s="20" t="s">
        <v>88</v>
      </c>
      <c r="B12" s="21">
        <v>0</v>
      </c>
      <c r="C12" s="21">
        <v>0</v>
      </c>
      <c r="D12" s="21"/>
      <c r="E12" s="21"/>
      <c r="F12" s="21"/>
      <c r="G12" s="21"/>
      <c r="H12" s="28">
        <v>0</v>
      </c>
      <c r="I12" s="28">
        <v>0</v>
      </c>
      <c r="J12" s="28">
        <v>0</v>
      </c>
      <c r="K12" s="28">
        <v>0</v>
      </c>
      <c r="L12" s="28">
        <f>VLOOKUP(A12,[1]明细表!A$8:B$276,2,0)</f>
        <v>0</v>
      </c>
      <c r="M12" s="28">
        <f>VLOOKUP(A12,[1]明细表!A$8:C$276,3,0)</f>
        <v>0</v>
      </c>
      <c r="N12" s="17">
        <f t="shared" si="3"/>
        <v>0</v>
      </c>
      <c r="O12" s="17">
        <f t="shared" si="4"/>
        <v>0</v>
      </c>
    </row>
    <row r="13" s="1" customFormat="true" spans="1:15">
      <c r="A13" s="20" t="s">
        <v>20</v>
      </c>
      <c r="B13" s="21">
        <v>0</v>
      </c>
      <c r="C13" s="21">
        <v>0</v>
      </c>
      <c r="D13" s="21">
        <v>97.4</v>
      </c>
      <c r="E13" s="21">
        <v>1.4</v>
      </c>
      <c r="F13" s="21">
        <v>1</v>
      </c>
      <c r="G13" s="21">
        <v>1</v>
      </c>
      <c r="H13" s="28">
        <v>72.89</v>
      </c>
      <c r="I13" s="28">
        <v>3.46</v>
      </c>
      <c r="J13" s="28">
        <v>64.45</v>
      </c>
      <c r="K13" s="28">
        <v>0.25</v>
      </c>
      <c r="L13" s="28">
        <f>VLOOKUP(A13,[1]明细表!A$8:B$276,2,0)</f>
        <v>0.06</v>
      </c>
      <c r="M13" s="28">
        <f>VLOOKUP(A13,[1]明细表!A$8:C$276,3,0)</f>
        <v>0.06</v>
      </c>
      <c r="N13" s="17">
        <f t="shared" si="3"/>
        <v>235.8</v>
      </c>
      <c r="O13" s="17">
        <f t="shared" si="4"/>
        <v>6.17</v>
      </c>
    </row>
    <row r="14" s="1" customFormat="true" spans="1:15">
      <c r="A14" s="20" t="s">
        <v>21</v>
      </c>
      <c r="B14" s="21">
        <v>0</v>
      </c>
      <c r="C14" s="21">
        <v>0</v>
      </c>
      <c r="D14" s="21">
        <v>-3</v>
      </c>
      <c r="E14" s="21">
        <v>0</v>
      </c>
      <c r="F14" s="21">
        <v>0</v>
      </c>
      <c r="G14" s="21">
        <v>0</v>
      </c>
      <c r="H14" s="28">
        <v>40.1</v>
      </c>
      <c r="I14" s="28">
        <v>3</v>
      </c>
      <c r="J14" s="28">
        <v>0</v>
      </c>
      <c r="K14" s="28">
        <v>0</v>
      </c>
      <c r="L14" s="28">
        <f>VLOOKUP(A14,[1]明细表!A$8:B$276,2,0)</f>
        <v>0</v>
      </c>
      <c r="M14" s="28">
        <f>VLOOKUP(A14,[1]明细表!A$8:C$276,3,0)</f>
        <v>0</v>
      </c>
      <c r="N14" s="17">
        <f t="shared" si="3"/>
        <v>37.1</v>
      </c>
      <c r="O14" s="17">
        <f t="shared" si="4"/>
        <v>3</v>
      </c>
    </row>
    <row r="15" s="1" customFormat="true" spans="1:15">
      <c r="A15" s="20" t="s">
        <v>22</v>
      </c>
      <c r="B15" s="21">
        <v>0</v>
      </c>
      <c r="C15" s="21">
        <v>0</v>
      </c>
      <c r="D15" s="21"/>
      <c r="E15" s="21"/>
      <c r="F15" s="21"/>
      <c r="G15" s="21"/>
      <c r="H15" s="28">
        <v>0</v>
      </c>
      <c r="I15" s="28">
        <v>0</v>
      </c>
      <c r="J15" s="28">
        <v>0</v>
      </c>
      <c r="K15" s="28">
        <v>0</v>
      </c>
      <c r="L15" s="28">
        <f>VLOOKUP(A15,[1]明细表!A$8:B$276,2,0)</f>
        <v>0.16</v>
      </c>
      <c r="M15" s="28">
        <f>VLOOKUP(A15,[1]明细表!A$8:C$276,3,0)</f>
        <v>0.16</v>
      </c>
      <c r="N15" s="17">
        <f t="shared" si="3"/>
        <v>0.16</v>
      </c>
      <c r="O15" s="17">
        <f t="shared" si="4"/>
        <v>0.16</v>
      </c>
    </row>
    <row r="16" s="1" customFormat="true" spans="1:15">
      <c r="A16" s="20" t="s">
        <v>89</v>
      </c>
      <c r="B16" s="21">
        <v>0</v>
      </c>
      <c r="C16" s="21">
        <v>0</v>
      </c>
      <c r="D16" s="21"/>
      <c r="E16" s="21"/>
      <c r="F16" s="21"/>
      <c r="G16" s="21"/>
      <c r="H16" s="28">
        <v>0</v>
      </c>
      <c r="I16" s="28">
        <v>0</v>
      </c>
      <c r="J16" s="28">
        <v>0</v>
      </c>
      <c r="K16" s="28">
        <v>0</v>
      </c>
      <c r="L16" s="28">
        <f>VLOOKUP(A16,[1]明细表!A$8:B$276,2,0)</f>
        <v>0</v>
      </c>
      <c r="M16" s="28">
        <f>VLOOKUP(A16,[1]明细表!A$8:C$276,3,0)</f>
        <v>0</v>
      </c>
      <c r="N16" s="17">
        <f t="shared" si="3"/>
        <v>0</v>
      </c>
      <c r="O16" s="17">
        <f t="shared" si="4"/>
        <v>0</v>
      </c>
    </row>
    <row r="17" s="1" customFormat="true" spans="1:15">
      <c r="A17" s="20" t="s">
        <v>23</v>
      </c>
      <c r="B17" s="21">
        <v>0</v>
      </c>
      <c r="C17" s="21">
        <v>0</v>
      </c>
      <c r="D17" s="21">
        <v>25.9</v>
      </c>
      <c r="E17" s="21">
        <v>1.9</v>
      </c>
      <c r="F17" s="21">
        <v>1</v>
      </c>
      <c r="G17" s="21">
        <v>1</v>
      </c>
      <c r="H17" s="28">
        <v>37</v>
      </c>
      <c r="I17" s="28">
        <v>0</v>
      </c>
      <c r="J17" s="28">
        <v>21.25</v>
      </c>
      <c r="K17" s="28">
        <v>0.25</v>
      </c>
      <c r="L17" s="28">
        <f>VLOOKUP(A17,[1]明细表!A$8:B$276,2,0)</f>
        <v>0.11</v>
      </c>
      <c r="M17" s="28">
        <f>VLOOKUP(A17,[1]明细表!A$8:C$276,3,0)</f>
        <v>0.11</v>
      </c>
      <c r="N17" s="17">
        <f t="shared" si="3"/>
        <v>85.26</v>
      </c>
      <c r="O17" s="17">
        <f t="shared" si="4"/>
        <v>3.26</v>
      </c>
    </row>
    <row r="18" s="1" customFormat="true" spans="1:15">
      <c r="A18" s="20" t="s">
        <v>24</v>
      </c>
      <c r="B18" s="21">
        <v>0</v>
      </c>
      <c r="C18" s="21">
        <v>0</v>
      </c>
      <c r="D18" s="21">
        <v>46.57</v>
      </c>
      <c r="E18" s="21">
        <v>10.57</v>
      </c>
      <c r="F18" s="21">
        <v>1</v>
      </c>
      <c r="G18" s="21">
        <v>1</v>
      </c>
      <c r="H18" s="28">
        <v>44</v>
      </c>
      <c r="I18" s="28">
        <v>0</v>
      </c>
      <c r="J18" s="28">
        <v>6</v>
      </c>
      <c r="K18" s="28">
        <v>0</v>
      </c>
      <c r="L18" s="28">
        <f>VLOOKUP(A18,[1]明细表!A$8:B$276,2,0)</f>
        <v>0.39</v>
      </c>
      <c r="M18" s="28">
        <f>VLOOKUP(A18,[1]明细表!A$8:C$276,3,0)</f>
        <v>0.39</v>
      </c>
      <c r="N18" s="17">
        <f t="shared" si="3"/>
        <v>97.96</v>
      </c>
      <c r="O18" s="17">
        <f t="shared" si="4"/>
        <v>11.96</v>
      </c>
    </row>
    <row r="19" s="1" customFormat="true" spans="1:15">
      <c r="A19" s="22" t="s">
        <v>25</v>
      </c>
      <c r="B19" s="21">
        <v>0</v>
      </c>
      <c r="C19" s="21">
        <v>0</v>
      </c>
      <c r="D19" s="21">
        <v>6.95</v>
      </c>
      <c r="E19" s="21">
        <v>0.95</v>
      </c>
      <c r="F19" s="21">
        <v>0</v>
      </c>
      <c r="G19" s="21">
        <v>0</v>
      </c>
      <c r="H19" s="28">
        <v>-8.8</v>
      </c>
      <c r="I19" s="28">
        <v>2</v>
      </c>
      <c r="J19" s="28">
        <v>-0.9</v>
      </c>
      <c r="K19" s="28">
        <v>0</v>
      </c>
      <c r="L19" s="28">
        <f>VLOOKUP(A19,[1]明细表!A$8:B$276,2,0)</f>
        <v>0</v>
      </c>
      <c r="M19" s="28">
        <f>VLOOKUP(A19,[1]明细表!A$8:C$276,3,0)</f>
        <v>0</v>
      </c>
      <c r="N19" s="17">
        <f t="shared" si="3"/>
        <v>-2.75</v>
      </c>
      <c r="O19" s="17">
        <f t="shared" si="4"/>
        <v>2.95</v>
      </c>
    </row>
    <row r="20" s="1" customFormat="true" spans="1:15">
      <c r="A20" s="23" t="s">
        <v>90</v>
      </c>
      <c r="B20" s="21">
        <v>0</v>
      </c>
      <c r="C20" s="21">
        <v>0</v>
      </c>
      <c r="D20" s="21"/>
      <c r="E20" s="21"/>
      <c r="F20" s="21"/>
      <c r="G20" s="21"/>
      <c r="H20" s="28">
        <v>0</v>
      </c>
      <c r="I20" s="28">
        <v>0</v>
      </c>
      <c r="J20" s="28">
        <v>0</v>
      </c>
      <c r="K20" s="28">
        <v>0</v>
      </c>
      <c r="L20" s="28">
        <f>VLOOKUP(A20,[1]明细表!A$8:B$276,2,0)</f>
        <v>0</v>
      </c>
      <c r="M20" s="28">
        <f>VLOOKUP(A20,[1]明细表!A$8:C$276,3,0)</f>
        <v>0</v>
      </c>
      <c r="N20" s="17">
        <f t="shared" si="3"/>
        <v>0</v>
      </c>
      <c r="O20" s="17">
        <f t="shared" si="4"/>
        <v>0</v>
      </c>
    </row>
    <row r="21" s="1" customFormat="true" spans="1:15">
      <c r="A21" s="20" t="s">
        <v>91</v>
      </c>
      <c r="B21" s="21">
        <v>0</v>
      </c>
      <c r="C21" s="21">
        <v>0</v>
      </c>
      <c r="D21" s="21"/>
      <c r="E21" s="21"/>
      <c r="F21" s="21"/>
      <c r="G21" s="21"/>
      <c r="H21" s="28">
        <v>0</v>
      </c>
      <c r="I21" s="28">
        <v>0</v>
      </c>
      <c r="J21" s="28">
        <v>0</v>
      </c>
      <c r="K21" s="28">
        <v>0</v>
      </c>
      <c r="L21" s="28">
        <f>VLOOKUP(A21,[1]明细表!A$8:B$276,2,0)</f>
        <v>0</v>
      </c>
      <c r="M21" s="28">
        <f>VLOOKUP(A21,[1]明细表!A$8:C$276,3,0)</f>
        <v>0</v>
      </c>
      <c r="N21" s="17">
        <f t="shared" si="3"/>
        <v>0</v>
      </c>
      <c r="O21" s="17">
        <f t="shared" si="4"/>
        <v>0</v>
      </c>
    </row>
    <row r="22" s="1" customFormat="true" spans="1:15">
      <c r="A22" s="20" t="s">
        <v>92</v>
      </c>
      <c r="B22" s="21">
        <v>0</v>
      </c>
      <c r="C22" s="21">
        <v>0</v>
      </c>
      <c r="D22" s="21"/>
      <c r="E22" s="21"/>
      <c r="F22" s="21"/>
      <c r="G22" s="21"/>
      <c r="H22" s="28">
        <v>0</v>
      </c>
      <c r="I22" s="28">
        <v>0</v>
      </c>
      <c r="J22" s="28">
        <v>0</v>
      </c>
      <c r="K22" s="28">
        <v>0</v>
      </c>
      <c r="L22" s="28">
        <f>VLOOKUP(A22,[1]明细表!A$8:B$276,2,0)</f>
        <v>0</v>
      </c>
      <c r="M22" s="28">
        <f>VLOOKUP(A22,[1]明细表!A$8:C$276,3,0)</f>
        <v>0</v>
      </c>
      <c r="N22" s="17">
        <f t="shared" si="3"/>
        <v>0</v>
      </c>
      <c r="O22" s="17">
        <f t="shared" si="4"/>
        <v>0</v>
      </c>
    </row>
    <row r="23" s="1" customFormat="true" spans="1:15">
      <c r="A23" s="20" t="s">
        <v>26</v>
      </c>
      <c r="B23" s="21">
        <v>0</v>
      </c>
      <c r="C23" s="21">
        <v>0</v>
      </c>
      <c r="D23" s="21">
        <v>24.65</v>
      </c>
      <c r="E23" s="21">
        <v>3.65</v>
      </c>
      <c r="F23" s="21">
        <v>0</v>
      </c>
      <c r="G23" s="21">
        <v>0</v>
      </c>
      <c r="H23" s="28">
        <v>0</v>
      </c>
      <c r="I23" s="28">
        <v>0</v>
      </c>
      <c r="J23" s="28">
        <v>0</v>
      </c>
      <c r="K23" s="28">
        <v>0</v>
      </c>
      <c r="L23" s="28">
        <f>VLOOKUP(A23,[1]明细表!A$8:B$276,2,0)</f>
        <v>0</v>
      </c>
      <c r="M23" s="28">
        <f>VLOOKUP(A23,[1]明细表!A$8:C$276,3,0)</f>
        <v>0</v>
      </c>
      <c r="N23" s="17">
        <f t="shared" si="3"/>
        <v>24.65</v>
      </c>
      <c r="O23" s="17">
        <f t="shared" si="4"/>
        <v>3.65</v>
      </c>
    </row>
    <row r="24" s="1" customFormat="true" spans="1:15">
      <c r="A24" s="20" t="s">
        <v>93</v>
      </c>
      <c r="B24" s="21">
        <v>0</v>
      </c>
      <c r="C24" s="21">
        <v>0</v>
      </c>
      <c r="D24" s="21"/>
      <c r="E24" s="21"/>
      <c r="F24" s="21"/>
      <c r="G24" s="21"/>
      <c r="H24" s="28">
        <v>0</v>
      </c>
      <c r="I24" s="28">
        <v>0</v>
      </c>
      <c r="J24" s="28">
        <v>0</v>
      </c>
      <c r="K24" s="28">
        <v>0</v>
      </c>
      <c r="L24" s="28">
        <f>VLOOKUP(A24,[1]明细表!A$8:B$276,2,0)</f>
        <v>0</v>
      </c>
      <c r="M24" s="28">
        <f>VLOOKUP(A24,[1]明细表!A$8:C$276,3,0)</f>
        <v>0</v>
      </c>
      <c r="N24" s="17">
        <f t="shared" si="3"/>
        <v>0</v>
      </c>
      <c r="O24" s="17">
        <f t="shared" si="4"/>
        <v>0</v>
      </c>
    </row>
    <row r="25" s="1" customFormat="true" spans="1:15">
      <c r="A25" s="20" t="s">
        <v>94</v>
      </c>
      <c r="B25" s="21">
        <v>0</v>
      </c>
      <c r="C25" s="21">
        <v>0</v>
      </c>
      <c r="D25" s="21"/>
      <c r="E25" s="21"/>
      <c r="F25" s="21"/>
      <c r="G25" s="21"/>
      <c r="H25" s="28">
        <v>0</v>
      </c>
      <c r="I25" s="28">
        <v>0</v>
      </c>
      <c r="J25" s="28">
        <v>0</v>
      </c>
      <c r="K25" s="28">
        <v>0</v>
      </c>
      <c r="L25" s="28">
        <f>VLOOKUP(A25,[1]明细表!A$8:B$276,2,0)</f>
        <v>0</v>
      </c>
      <c r="M25" s="28">
        <f>VLOOKUP(A25,[1]明细表!A$8:C$276,3,0)</f>
        <v>0</v>
      </c>
      <c r="N25" s="17">
        <f t="shared" si="3"/>
        <v>0</v>
      </c>
      <c r="O25" s="17">
        <f t="shared" si="4"/>
        <v>0</v>
      </c>
    </row>
    <row r="26" s="1" customFormat="true" spans="1:15">
      <c r="A26" s="20" t="s">
        <v>95</v>
      </c>
      <c r="B26" s="21">
        <v>0</v>
      </c>
      <c r="C26" s="21">
        <v>0</v>
      </c>
      <c r="D26" s="21"/>
      <c r="E26" s="21"/>
      <c r="F26" s="21"/>
      <c r="G26" s="21"/>
      <c r="H26" s="28">
        <v>0</v>
      </c>
      <c r="I26" s="28">
        <v>0</v>
      </c>
      <c r="J26" s="28">
        <v>0</v>
      </c>
      <c r="K26" s="28">
        <v>0</v>
      </c>
      <c r="L26" s="28">
        <f>VLOOKUP(A26,[1]明细表!A$8:B$276,2,0)</f>
        <v>0</v>
      </c>
      <c r="M26" s="28">
        <f>VLOOKUP(A26,[1]明细表!A$8:C$276,3,0)</f>
        <v>0</v>
      </c>
      <c r="N26" s="17">
        <f t="shared" si="3"/>
        <v>0</v>
      </c>
      <c r="O26" s="17">
        <f t="shared" si="4"/>
        <v>0</v>
      </c>
    </row>
    <row r="27" s="1" customFormat="true" spans="1:15">
      <c r="A27" s="20" t="s">
        <v>27</v>
      </c>
      <c r="B27" s="21">
        <v>0</v>
      </c>
      <c r="C27" s="21">
        <v>0</v>
      </c>
      <c r="D27" s="21"/>
      <c r="E27" s="21"/>
      <c r="F27" s="21"/>
      <c r="G27" s="21"/>
      <c r="H27" s="28">
        <v>0</v>
      </c>
      <c r="I27" s="28">
        <v>0</v>
      </c>
      <c r="J27" s="28">
        <v>0</v>
      </c>
      <c r="K27" s="28">
        <v>0</v>
      </c>
      <c r="L27" s="28">
        <f>VLOOKUP(A27,[1]明细表!A$8:B$276,2,0)</f>
        <v>0.03</v>
      </c>
      <c r="M27" s="28">
        <f>VLOOKUP(A27,[1]明细表!A$8:C$276,3,0)</f>
        <v>0.03</v>
      </c>
      <c r="N27" s="17">
        <f t="shared" si="3"/>
        <v>0.03</v>
      </c>
      <c r="O27" s="17">
        <f t="shared" si="4"/>
        <v>0.03</v>
      </c>
    </row>
    <row r="28" s="1" customFormat="true" spans="1:15">
      <c r="A28" s="20" t="s">
        <v>96</v>
      </c>
      <c r="B28" s="21">
        <v>0</v>
      </c>
      <c r="C28" s="21">
        <v>0</v>
      </c>
      <c r="D28" s="21"/>
      <c r="E28" s="21"/>
      <c r="F28" s="21"/>
      <c r="G28" s="21"/>
      <c r="H28" s="28">
        <v>0</v>
      </c>
      <c r="I28" s="28">
        <v>0</v>
      </c>
      <c r="J28" s="28">
        <v>0</v>
      </c>
      <c r="K28" s="28">
        <v>0</v>
      </c>
      <c r="L28" s="28">
        <f>VLOOKUP(A28,[1]明细表!A$8:B$276,2,0)</f>
        <v>0</v>
      </c>
      <c r="M28" s="28">
        <f>VLOOKUP(A28,[1]明细表!A$8:C$276,3,0)</f>
        <v>0</v>
      </c>
      <c r="N28" s="17">
        <f t="shared" si="3"/>
        <v>0</v>
      </c>
      <c r="O28" s="17">
        <f t="shared" si="4"/>
        <v>0</v>
      </c>
    </row>
    <row r="29" s="1" customFormat="true" spans="1:15">
      <c r="A29" s="20" t="s">
        <v>97</v>
      </c>
      <c r="B29" s="21">
        <v>0</v>
      </c>
      <c r="C29" s="21">
        <v>0</v>
      </c>
      <c r="D29" s="21"/>
      <c r="E29" s="21"/>
      <c r="F29" s="21"/>
      <c r="G29" s="21"/>
      <c r="H29" s="28">
        <v>0</v>
      </c>
      <c r="I29" s="28">
        <v>0</v>
      </c>
      <c r="J29" s="28">
        <v>0</v>
      </c>
      <c r="K29" s="28">
        <v>0</v>
      </c>
      <c r="L29" s="28">
        <f>VLOOKUP(A29,[1]明细表!A$8:B$276,2,0)</f>
        <v>0</v>
      </c>
      <c r="M29" s="28">
        <f>VLOOKUP(A29,[1]明细表!A$8:C$276,3,0)</f>
        <v>0</v>
      </c>
      <c r="N29" s="17">
        <f t="shared" si="3"/>
        <v>0</v>
      </c>
      <c r="O29" s="17">
        <f t="shared" si="4"/>
        <v>0</v>
      </c>
    </row>
    <row r="30" s="1" customFormat="true" spans="1:15">
      <c r="A30" s="20" t="s">
        <v>98</v>
      </c>
      <c r="B30" s="21">
        <v>0</v>
      </c>
      <c r="C30" s="21">
        <v>0</v>
      </c>
      <c r="D30" s="21"/>
      <c r="E30" s="21"/>
      <c r="F30" s="21"/>
      <c r="G30" s="21"/>
      <c r="H30" s="28">
        <v>0</v>
      </c>
      <c r="I30" s="28">
        <v>0</v>
      </c>
      <c r="J30" s="28">
        <v>0</v>
      </c>
      <c r="K30" s="28">
        <v>0</v>
      </c>
      <c r="L30" s="28">
        <f>VLOOKUP(A30,[1]明细表!A$8:B$276,2,0)</f>
        <v>0</v>
      </c>
      <c r="M30" s="28">
        <f>VLOOKUP(A30,[1]明细表!A$8:C$276,3,0)</f>
        <v>0</v>
      </c>
      <c r="N30" s="17">
        <f t="shared" si="3"/>
        <v>0</v>
      </c>
      <c r="O30" s="17">
        <f t="shared" si="4"/>
        <v>0</v>
      </c>
    </row>
    <row r="31" s="1" customFormat="true" spans="1:15">
      <c r="A31" s="20" t="s">
        <v>99</v>
      </c>
      <c r="B31" s="21">
        <v>0</v>
      </c>
      <c r="C31" s="21">
        <v>0</v>
      </c>
      <c r="D31" s="21"/>
      <c r="E31" s="21"/>
      <c r="F31" s="21"/>
      <c r="G31" s="21"/>
      <c r="H31" s="28">
        <v>0</v>
      </c>
      <c r="I31" s="28">
        <v>0</v>
      </c>
      <c r="J31" s="28">
        <v>0</v>
      </c>
      <c r="K31" s="28">
        <v>0</v>
      </c>
      <c r="L31" s="28">
        <f>VLOOKUP(A31,[1]明细表!A$8:B$276,2,0)</f>
        <v>0</v>
      </c>
      <c r="M31" s="28">
        <f>VLOOKUP(A31,[1]明细表!A$8:C$276,3,0)</f>
        <v>0</v>
      </c>
      <c r="N31" s="17">
        <f t="shared" si="3"/>
        <v>0</v>
      </c>
      <c r="O31" s="17">
        <f t="shared" si="4"/>
        <v>0</v>
      </c>
    </row>
    <row r="32" s="1" customFormat="true" spans="1:15">
      <c r="A32" s="20" t="s">
        <v>100</v>
      </c>
      <c r="B32" s="21">
        <v>0</v>
      </c>
      <c r="C32" s="21">
        <v>0</v>
      </c>
      <c r="D32" s="21"/>
      <c r="E32" s="21"/>
      <c r="F32" s="21"/>
      <c r="G32" s="21"/>
      <c r="H32" s="28">
        <v>0</v>
      </c>
      <c r="I32" s="28">
        <v>0</v>
      </c>
      <c r="J32" s="28">
        <v>0</v>
      </c>
      <c r="K32" s="28">
        <v>0</v>
      </c>
      <c r="L32" s="28">
        <f>VLOOKUP(A32,[1]明细表!A$8:B$276,2,0)</f>
        <v>0</v>
      </c>
      <c r="M32" s="28">
        <f>VLOOKUP(A32,[1]明细表!A$8:C$276,3,0)</f>
        <v>0</v>
      </c>
      <c r="N32" s="17">
        <f t="shared" si="3"/>
        <v>0</v>
      </c>
      <c r="O32" s="17">
        <f t="shared" si="4"/>
        <v>0</v>
      </c>
    </row>
    <row r="33" s="1" customFormat="true" spans="1:15">
      <c r="A33" s="20" t="s">
        <v>101</v>
      </c>
      <c r="B33" s="21">
        <v>0</v>
      </c>
      <c r="C33" s="21">
        <v>0</v>
      </c>
      <c r="D33" s="21"/>
      <c r="E33" s="21"/>
      <c r="F33" s="21"/>
      <c r="G33" s="21"/>
      <c r="H33" s="28">
        <v>0</v>
      </c>
      <c r="I33" s="28">
        <v>0</v>
      </c>
      <c r="J33" s="28">
        <v>0</v>
      </c>
      <c r="K33" s="28">
        <v>0</v>
      </c>
      <c r="L33" s="28">
        <f>VLOOKUP(A33,[1]明细表!A$8:B$276,2,0)</f>
        <v>0</v>
      </c>
      <c r="M33" s="28">
        <f>VLOOKUP(A33,[1]明细表!A$8:C$276,3,0)</f>
        <v>0</v>
      </c>
      <c r="N33" s="17">
        <f t="shared" si="3"/>
        <v>0</v>
      </c>
      <c r="O33" s="17">
        <f t="shared" si="4"/>
        <v>0</v>
      </c>
    </row>
    <row r="34" s="1" customFormat="true" spans="1:15">
      <c r="A34" s="20" t="s">
        <v>102</v>
      </c>
      <c r="B34" s="21">
        <v>0</v>
      </c>
      <c r="C34" s="21">
        <v>0</v>
      </c>
      <c r="D34" s="21"/>
      <c r="E34" s="21"/>
      <c r="F34" s="21"/>
      <c r="G34" s="21"/>
      <c r="H34" s="28">
        <v>0</v>
      </c>
      <c r="I34" s="28">
        <v>0</v>
      </c>
      <c r="J34" s="28">
        <v>0</v>
      </c>
      <c r="K34" s="28">
        <v>0</v>
      </c>
      <c r="L34" s="28">
        <f>VLOOKUP(A34,[1]明细表!A$8:B$276,2,0)</f>
        <v>0</v>
      </c>
      <c r="M34" s="28">
        <f>VLOOKUP(A34,[1]明细表!A$8:C$276,3,0)</f>
        <v>0</v>
      </c>
      <c r="N34" s="17">
        <f t="shared" si="3"/>
        <v>0</v>
      </c>
      <c r="O34" s="17">
        <f t="shared" si="4"/>
        <v>0</v>
      </c>
    </row>
    <row r="35" s="1" customFormat="true" spans="1:15">
      <c r="A35" s="20" t="s">
        <v>103</v>
      </c>
      <c r="B35" s="21">
        <v>0</v>
      </c>
      <c r="C35" s="21">
        <v>0</v>
      </c>
      <c r="D35" s="21"/>
      <c r="E35" s="21"/>
      <c r="F35" s="21"/>
      <c r="G35" s="21"/>
      <c r="H35" s="28">
        <v>0</v>
      </c>
      <c r="I35" s="28">
        <v>0</v>
      </c>
      <c r="J35" s="28">
        <v>0</v>
      </c>
      <c r="K35" s="28">
        <v>0</v>
      </c>
      <c r="L35" s="28">
        <f>VLOOKUP(A35,[1]明细表!A$8:B$276,2,0)</f>
        <v>0</v>
      </c>
      <c r="M35" s="28">
        <f>VLOOKUP(A35,[1]明细表!A$8:C$276,3,0)</f>
        <v>0</v>
      </c>
      <c r="N35" s="17">
        <f t="shared" si="3"/>
        <v>0</v>
      </c>
      <c r="O35" s="17">
        <f t="shared" si="4"/>
        <v>0</v>
      </c>
    </row>
    <row r="36" s="1" customFormat="true" ht="24" spans="1:15">
      <c r="A36" s="20" t="s">
        <v>104</v>
      </c>
      <c r="B36" s="21">
        <v>0</v>
      </c>
      <c r="C36" s="21">
        <v>0</v>
      </c>
      <c r="D36" s="21"/>
      <c r="E36" s="21"/>
      <c r="F36" s="21"/>
      <c r="G36" s="21"/>
      <c r="H36" s="28">
        <v>0</v>
      </c>
      <c r="I36" s="28">
        <v>0</v>
      </c>
      <c r="J36" s="28">
        <v>0</v>
      </c>
      <c r="K36" s="28">
        <v>0</v>
      </c>
      <c r="L36" s="28">
        <f>VLOOKUP(A36,[1]明细表!A$8:B$276,2,0)</f>
        <v>0</v>
      </c>
      <c r="M36" s="28">
        <f>VLOOKUP(A36,[1]明细表!A$8:C$276,3,0)</f>
        <v>0</v>
      </c>
      <c r="N36" s="17">
        <f t="shared" si="3"/>
        <v>0</v>
      </c>
      <c r="O36" s="17">
        <f t="shared" si="4"/>
        <v>0</v>
      </c>
    </row>
    <row r="37" s="1" customFormat="true" spans="1:15">
      <c r="A37" s="20" t="s">
        <v>28</v>
      </c>
      <c r="B37" s="21">
        <v>0</v>
      </c>
      <c r="C37" s="21">
        <v>0</v>
      </c>
      <c r="D37" s="21">
        <v>60</v>
      </c>
      <c r="E37" s="21">
        <v>0</v>
      </c>
      <c r="F37" s="21">
        <v>1</v>
      </c>
      <c r="G37" s="21">
        <v>1</v>
      </c>
      <c r="H37" s="28">
        <v>74.7</v>
      </c>
      <c r="I37" s="28">
        <v>0</v>
      </c>
      <c r="J37" s="28">
        <v>15.25</v>
      </c>
      <c r="K37" s="28">
        <v>0.25</v>
      </c>
      <c r="L37" s="28">
        <f>VLOOKUP(A37,[1]明细表!A$8:B$276,2,0)</f>
        <v>0.02</v>
      </c>
      <c r="M37" s="28">
        <f>VLOOKUP(A37,[1]明细表!A$8:C$276,3,0)</f>
        <v>0.02</v>
      </c>
      <c r="N37" s="17">
        <f t="shared" si="3"/>
        <v>150.97</v>
      </c>
      <c r="O37" s="17">
        <f t="shared" si="4"/>
        <v>1.27</v>
      </c>
    </row>
    <row r="38" s="1" customFormat="true" spans="1:15">
      <c r="A38" s="20" t="s">
        <v>105</v>
      </c>
      <c r="B38" s="21">
        <v>0</v>
      </c>
      <c r="C38" s="21">
        <v>0</v>
      </c>
      <c r="D38" s="21"/>
      <c r="E38" s="21"/>
      <c r="F38" s="21"/>
      <c r="G38" s="21"/>
      <c r="H38" s="28">
        <v>0</v>
      </c>
      <c r="I38" s="28">
        <v>0</v>
      </c>
      <c r="J38" s="28">
        <v>0</v>
      </c>
      <c r="K38" s="28">
        <v>0</v>
      </c>
      <c r="L38" s="28">
        <f>VLOOKUP(A38,[1]明细表!A$8:B$276,2,0)</f>
        <v>0</v>
      </c>
      <c r="M38" s="28">
        <f>VLOOKUP(A38,[1]明细表!A$8:C$276,3,0)</f>
        <v>0</v>
      </c>
      <c r="N38" s="17">
        <f t="shared" si="3"/>
        <v>0</v>
      </c>
      <c r="O38" s="17">
        <f t="shared" si="4"/>
        <v>0</v>
      </c>
    </row>
    <row r="39" s="1" customFormat="true" spans="1:15">
      <c r="A39" s="20" t="s">
        <v>106</v>
      </c>
      <c r="B39" s="21">
        <v>0</v>
      </c>
      <c r="C39" s="21">
        <v>0</v>
      </c>
      <c r="D39" s="21"/>
      <c r="E39" s="21"/>
      <c r="F39" s="21"/>
      <c r="G39" s="21"/>
      <c r="H39" s="28">
        <v>0</v>
      </c>
      <c r="I39" s="28">
        <v>0</v>
      </c>
      <c r="J39" s="28">
        <v>0</v>
      </c>
      <c r="K39" s="28">
        <v>0</v>
      </c>
      <c r="L39" s="28">
        <f>VLOOKUP(A39,[1]明细表!A$8:B$276,2,0)</f>
        <v>0</v>
      </c>
      <c r="M39" s="28">
        <f>VLOOKUP(A39,[1]明细表!A$8:C$276,3,0)</f>
        <v>0</v>
      </c>
      <c r="N39" s="17">
        <f t="shared" si="3"/>
        <v>0</v>
      </c>
      <c r="O39" s="17">
        <f t="shared" si="4"/>
        <v>0</v>
      </c>
    </row>
    <row r="40" s="1" customFormat="true" spans="1:15">
      <c r="A40" s="20" t="s">
        <v>29</v>
      </c>
      <c r="B40" s="21">
        <v>0</v>
      </c>
      <c r="C40" s="21">
        <v>0</v>
      </c>
      <c r="D40" s="21"/>
      <c r="E40" s="21"/>
      <c r="F40" s="21"/>
      <c r="G40" s="21"/>
      <c r="H40" s="28">
        <v>0</v>
      </c>
      <c r="I40" s="28">
        <v>0</v>
      </c>
      <c r="J40" s="28">
        <v>0</v>
      </c>
      <c r="K40" s="28">
        <v>0</v>
      </c>
      <c r="L40" s="28">
        <f>VLOOKUP(A40,[1]明细表!A$8:B$276,2,0)</f>
        <v>0</v>
      </c>
      <c r="M40" s="28">
        <f>VLOOKUP(A40,[1]明细表!A$8:C$276,3,0)</f>
        <v>0</v>
      </c>
      <c r="N40" s="17">
        <f t="shared" si="3"/>
        <v>0</v>
      </c>
      <c r="O40" s="17">
        <f t="shared" si="4"/>
        <v>0</v>
      </c>
    </row>
    <row r="41" s="1" customFormat="true" spans="1:15">
      <c r="A41" s="20" t="s">
        <v>107</v>
      </c>
      <c r="B41" s="21">
        <v>0</v>
      </c>
      <c r="C41" s="21">
        <v>0</v>
      </c>
      <c r="D41" s="21"/>
      <c r="E41" s="21"/>
      <c r="F41" s="21"/>
      <c r="G41" s="21"/>
      <c r="H41" s="28">
        <v>0</v>
      </c>
      <c r="I41" s="28">
        <v>0</v>
      </c>
      <c r="J41" s="28">
        <v>0</v>
      </c>
      <c r="K41" s="28">
        <v>0</v>
      </c>
      <c r="L41" s="28">
        <f>VLOOKUP(A41,[1]明细表!A$8:B$276,2,0)</f>
        <v>0</v>
      </c>
      <c r="M41" s="28">
        <f>VLOOKUP(A41,[1]明细表!A$8:C$276,3,0)</f>
        <v>0</v>
      </c>
      <c r="N41" s="17">
        <f t="shared" si="3"/>
        <v>0</v>
      </c>
      <c r="O41" s="17">
        <f t="shared" si="4"/>
        <v>0</v>
      </c>
    </row>
    <row r="42" s="1" customFormat="true" spans="1:15">
      <c r="A42" s="20" t="s">
        <v>108</v>
      </c>
      <c r="B42" s="21">
        <v>0</v>
      </c>
      <c r="C42" s="21">
        <v>0</v>
      </c>
      <c r="D42" s="21"/>
      <c r="E42" s="21"/>
      <c r="F42" s="21"/>
      <c r="G42" s="21"/>
      <c r="H42" s="28">
        <v>0</v>
      </c>
      <c r="I42" s="28">
        <v>0</v>
      </c>
      <c r="J42" s="28">
        <v>0</v>
      </c>
      <c r="K42" s="28">
        <v>0</v>
      </c>
      <c r="L42" s="28">
        <f>VLOOKUP(A42,[1]明细表!A$8:B$276,2,0)</f>
        <v>0</v>
      </c>
      <c r="M42" s="28">
        <f>VLOOKUP(A42,[1]明细表!A$8:C$276,3,0)</f>
        <v>0</v>
      </c>
      <c r="N42" s="17">
        <f t="shared" si="3"/>
        <v>0</v>
      </c>
      <c r="O42" s="17">
        <f t="shared" si="4"/>
        <v>0</v>
      </c>
    </row>
    <row r="43" s="1" customFormat="true" spans="1:15">
      <c r="A43" s="22" t="s">
        <v>109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8">
        <v>-74.9</v>
      </c>
      <c r="I43" s="28">
        <v>1</v>
      </c>
      <c r="J43" s="28">
        <v>0</v>
      </c>
      <c r="K43" s="28">
        <v>0</v>
      </c>
      <c r="L43" s="28"/>
      <c r="M43" s="28"/>
      <c r="N43" s="17">
        <f t="shared" si="3"/>
        <v>-74.9</v>
      </c>
      <c r="O43" s="17">
        <f t="shared" si="4"/>
        <v>1</v>
      </c>
    </row>
    <row r="44" s="1" customFormat="true" spans="1:15">
      <c r="A44" s="20" t="s">
        <v>31</v>
      </c>
      <c r="B44" s="21">
        <v>0</v>
      </c>
      <c r="C44" s="21">
        <v>0</v>
      </c>
      <c r="D44" s="21">
        <v>-48</v>
      </c>
      <c r="E44" s="21">
        <v>0</v>
      </c>
      <c r="F44" s="21">
        <v>0</v>
      </c>
      <c r="G44" s="21">
        <v>0</v>
      </c>
      <c r="H44" s="28">
        <v>0</v>
      </c>
      <c r="I44" s="28">
        <v>0</v>
      </c>
      <c r="J44" s="28">
        <v>0</v>
      </c>
      <c r="K44" s="28">
        <v>0</v>
      </c>
      <c r="L44" s="28">
        <f>VLOOKUP(A44,[1]明细表!A$8:B$276,2,0)</f>
        <v>0.16</v>
      </c>
      <c r="M44" s="28">
        <f>VLOOKUP(A44,[1]明细表!A$8:C$276,3,0)</f>
        <v>0.16</v>
      </c>
      <c r="N44" s="17">
        <f t="shared" si="3"/>
        <v>-47.84</v>
      </c>
      <c r="O44" s="17">
        <f t="shared" si="4"/>
        <v>0.16</v>
      </c>
    </row>
    <row r="45" s="1" customFormat="true" spans="1:15">
      <c r="A45" s="20" t="s">
        <v>32</v>
      </c>
      <c r="B45" s="21">
        <v>0</v>
      </c>
      <c r="C45" s="21">
        <v>0</v>
      </c>
      <c r="D45" s="21">
        <v>12</v>
      </c>
      <c r="E45" s="21">
        <v>0</v>
      </c>
      <c r="F45" s="21">
        <v>0</v>
      </c>
      <c r="G45" s="21">
        <v>0</v>
      </c>
      <c r="H45" s="28">
        <v>0</v>
      </c>
      <c r="I45" s="28">
        <v>0</v>
      </c>
      <c r="J45" s="28">
        <v>0</v>
      </c>
      <c r="K45" s="28">
        <v>0</v>
      </c>
      <c r="L45" s="28"/>
      <c r="M45" s="28"/>
      <c r="N45" s="17">
        <f t="shared" si="3"/>
        <v>12</v>
      </c>
      <c r="O45" s="17">
        <f t="shared" si="4"/>
        <v>0</v>
      </c>
    </row>
    <row r="46" s="1" customFormat="true" spans="1:15">
      <c r="A46" s="20" t="s">
        <v>33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8">
        <v>0</v>
      </c>
      <c r="I46" s="28">
        <v>0</v>
      </c>
      <c r="J46" s="28">
        <v>0</v>
      </c>
      <c r="K46" s="28">
        <v>0</v>
      </c>
      <c r="L46" s="28">
        <f>VLOOKUP(A46,[1]明细表!A$8:B$276,2,0)</f>
        <v>0.1</v>
      </c>
      <c r="M46" s="28">
        <f>VLOOKUP(A46,[1]明细表!A$8:C$276,3,0)</f>
        <v>0.1</v>
      </c>
      <c r="N46" s="17">
        <f t="shared" si="3"/>
        <v>0.1</v>
      </c>
      <c r="O46" s="17">
        <f t="shared" si="4"/>
        <v>0.1</v>
      </c>
    </row>
    <row r="47" s="1" customFormat="true" spans="1:15">
      <c r="A47" s="20" t="s">
        <v>41</v>
      </c>
      <c r="B47" s="21">
        <v>64.6</v>
      </c>
      <c r="C47" s="21">
        <v>-1</v>
      </c>
      <c r="D47" s="21"/>
      <c r="E47" s="21"/>
      <c r="F47" s="21"/>
      <c r="G47" s="21"/>
      <c r="H47" s="28">
        <v>0</v>
      </c>
      <c r="I47" s="28">
        <v>0</v>
      </c>
      <c r="J47" s="28">
        <v>0</v>
      </c>
      <c r="K47" s="28">
        <v>0</v>
      </c>
      <c r="L47" s="28"/>
      <c r="M47" s="28"/>
      <c r="N47" s="17">
        <f t="shared" si="3"/>
        <v>64.6</v>
      </c>
      <c r="O47" s="17">
        <f t="shared" si="4"/>
        <v>-1</v>
      </c>
    </row>
    <row r="48" s="1" customFormat="true" spans="1:15">
      <c r="A48" s="20" t="s">
        <v>42</v>
      </c>
      <c r="B48" s="21">
        <v>93.3</v>
      </c>
      <c r="C48" s="21">
        <v>-1</v>
      </c>
      <c r="D48" s="21"/>
      <c r="E48" s="21"/>
      <c r="F48" s="21"/>
      <c r="G48" s="21"/>
      <c r="H48" s="28">
        <v>0</v>
      </c>
      <c r="I48" s="28">
        <v>0</v>
      </c>
      <c r="J48" s="28">
        <v>36.8</v>
      </c>
      <c r="K48" s="28">
        <v>0</v>
      </c>
      <c r="L48" s="28"/>
      <c r="M48" s="28"/>
      <c r="N48" s="17">
        <f t="shared" si="3"/>
        <v>130.1</v>
      </c>
      <c r="O48" s="17">
        <f t="shared" si="4"/>
        <v>-1</v>
      </c>
    </row>
    <row r="49" s="1" customFormat="true" spans="1:15">
      <c r="A49" s="20" t="s">
        <v>35</v>
      </c>
      <c r="B49" s="21">
        <v>0</v>
      </c>
      <c r="C49" s="21">
        <v>0</v>
      </c>
      <c r="D49" s="21">
        <v>235.09</v>
      </c>
      <c r="E49" s="21">
        <v>70.09</v>
      </c>
      <c r="F49" s="21">
        <v>-3</v>
      </c>
      <c r="G49" s="21">
        <v>1</v>
      </c>
      <c r="H49" s="28">
        <v>60.9</v>
      </c>
      <c r="I49" s="28">
        <v>5.5</v>
      </c>
      <c r="J49" s="28">
        <v>58.45</v>
      </c>
      <c r="K49" s="28">
        <v>0.25</v>
      </c>
      <c r="L49" s="28">
        <f>VLOOKUP(A49,[1]明细表!A$8:B$276,2,0)</f>
        <v>0.29</v>
      </c>
      <c r="M49" s="28">
        <f>VLOOKUP(A49,[1]明细表!A$8:C$276,3,0)</f>
        <v>0.29</v>
      </c>
      <c r="N49" s="17">
        <f t="shared" si="3"/>
        <v>351.73</v>
      </c>
      <c r="O49" s="17">
        <f t="shared" si="4"/>
        <v>77.13</v>
      </c>
    </row>
    <row r="50" s="1" customFormat="true" spans="1:15">
      <c r="A50" s="20" t="s">
        <v>36</v>
      </c>
      <c r="B50" s="21">
        <v>0</v>
      </c>
      <c r="C50" s="21">
        <v>0</v>
      </c>
      <c r="D50" s="21">
        <v>42.87</v>
      </c>
      <c r="E50" s="21">
        <v>12.87</v>
      </c>
      <c r="F50" s="21">
        <v>0</v>
      </c>
      <c r="G50" s="21">
        <v>0</v>
      </c>
      <c r="H50" s="28">
        <v>79.4</v>
      </c>
      <c r="I50" s="28">
        <v>5</v>
      </c>
      <c r="J50" s="28">
        <v>9.9</v>
      </c>
      <c r="K50" s="28">
        <v>0</v>
      </c>
      <c r="L50" s="28">
        <f>VLOOKUP(A50,[1]明细表!A$8:B$276,2,0)</f>
        <v>0.06</v>
      </c>
      <c r="M50" s="28">
        <f>VLOOKUP(A50,[1]明细表!A$8:C$276,3,0)</f>
        <v>0.06</v>
      </c>
      <c r="N50" s="17">
        <f t="shared" si="3"/>
        <v>132.23</v>
      </c>
      <c r="O50" s="17">
        <f t="shared" si="4"/>
        <v>17.93</v>
      </c>
    </row>
    <row r="51" s="1" customFormat="true" spans="1:15">
      <c r="A51" s="20" t="s">
        <v>37</v>
      </c>
      <c r="B51" s="21">
        <v>0</v>
      </c>
      <c r="C51" s="21">
        <v>0</v>
      </c>
      <c r="D51" s="21">
        <v>23.12</v>
      </c>
      <c r="E51" s="21">
        <v>14.12</v>
      </c>
      <c r="F51" s="21">
        <v>0</v>
      </c>
      <c r="G51" s="21">
        <v>0</v>
      </c>
      <c r="H51" s="28">
        <v>0</v>
      </c>
      <c r="I51" s="28">
        <v>0</v>
      </c>
      <c r="J51" s="28">
        <v>0</v>
      </c>
      <c r="K51" s="28">
        <v>0</v>
      </c>
      <c r="L51" s="28">
        <f>VLOOKUP(A51,[1]明细表!A$8:B$276,2,0)</f>
        <v>0.1</v>
      </c>
      <c r="M51" s="28">
        <f>VLOOKUP(A51,[1]明细表!A$8:C$276,3,0)</f>
        <v>0.1</v>
      </c>
      <c r="N51" s="17">
        <f t="shared" si="3"/>
        <v>23.22</v>
      </c>
      <c r="O51" s="17">
        <f t="shared" si="4"/>
        <v>14.22</v>
      </c>
    </row>
    <row r="52" s="1" customFormat="true" spans="1:15">
      <c r="A52" s="20" t="s">
        <v>38</v>
      </c>
      <c r="B52" s="21">
        <v>0</v>
      </c>
      <c r="C52" s="21">
        <v>0</v>
      </c>
      <c r="D52" s="21"/>
      <c r="E52" s="21"/>
      <c r="F52" s="21"/>
      <c r="G52" s="21"/>
      <c r="H52" s="28">
        <v>24.91</v>
      </c>
      <c r="I52" s="28">
        <v>-0.96</v>
      </c>
      <c r="J52" s="28">
        <v>0</v>
      </c>
      <c r="K52" s="28">
        <v>0</v>
      </c>
      <c r="L52" s="28"/>
      <c r="M52" s="28"/>
      <c r="N52" s="17">
        <f t="shared" si="3"/>
        <v>24.91</v>
      </c>
      <c r="O52" s="17">
        <f t="shared" si="4"/>
        <v>-0.96</v>
      </c>
    </row>
    <row r="53" s="1" customFormat="true" spans="1:15">
      <c r="A53" s="20" t="s">
        <v>34</v>
      </c>
      <c r="B53" s="21">
        <v>0</v>
      </c>
      <c r="C53" s="21">
        <v>0</v>
      </c>
      <c r="D53" s="21">
        <v>-24</v>
      </c>
      <c r="E53" s="21">
        <v>0</v>
      </c>
      <c r="F53" s="21">
        <v>0</v>
      </c>
      <c r="G53" s="21">
        <v>0</v>
      </c>
      <c r="H53" s="28">
        <v>0</v>
      </c>
      <c r="I53" s="28">
        <v>0</v>
      </c>
      <c r="J53" s="28">
        <v>0</v>
      </c>
      <c r="K53" s="28">
        <v>0</v>
      </c>
      <c r="L53" s="28"/>
      <c r="M53" s="28"/>
      <c r="N53" s="17">
        <f t="shared" si="3"/>
        <v>-24</v>
      </c>
      <c r="O53" s="17">
        <f t="shared" si="4"/>
        <v>0</v>
      </c>
    </row>
    <row r="54" s="1" customFormat="true" spans="1:15">
      <c r="A54" s="20" t="s">
        <v>110</v>
      </c>
      <c r="B54" s="21"/>
      <c r="C54" s="21"/>
      <c r="D54" s="21">
        <v>84.12</v>
      </c>
      <c r="E54" s="21">
        <v>15.12</v>
      </c>
      <c r="F54" s="21">
        <v>0</v>
      </c>
      <c r="G54" s="21">
        <v>0</v>
      </c>
      <c r="H54" s="28"/>
      <c r="I54" s="28"/>
      <c r="J54" s="28"/>
      <c r="K54" s="28"/>
      <c r="L54" s="28"/>
      <c r="M54" s="28"/>
      <c r="N54" s="17">
        <f t="shared" si="3"/>
        <v>84.12</v>
      </c>
      <c r="O54" s="17">
        <f t="shared" si="4"/>
        <v>15.12</v>
      </c>
    </row>
    <row r="55" s="1" customFormat="true" ht="24" spans="1:15">
      <c r="A55" s="20" t="s">
        <v>111</v>
      </c>
      <c r="B55" s="21">
        <v>0</v>
      </c>
      <c r="C55" s="21">
        <v>0</v>
      </c>
      <c r="D55" s="21"/>
      <c r="E55" s="21"/>
      <c r="F55" s="21"/>
      <c r="G55" s="21"/>
      <c r="H55" s="28">
        <v>0</v>
      </c>
      <c r="I55" s="28">
        <v>0</v>
      </c>
      <c r="J55" s="28">
        <v>0</v>
      </c>
      <c r="K55" s="28">
        <v>0</v>
      </c>
      <c r="L55" s="28"/>
      <c r="M55" s="28"/>
      <c r="N55" s="17">
        <f t="shared" si="3"/>
        <v>0</v>
      </c>
      <c r="O55" s="17">
        <f t="shared" si="4"/>
        <v>0</v>
      </c>
    </row>
    <row r="56" s="1" customFormat="true" spans="1:15">
      <c r="A56" s="20" t="s">
        <v>44</v>
      </c>
      <c r="B56" s="21">
        <v>0</v>
      </c>
      <c r="C56" s="21">
        <v>0</v>
      </c>
      <c r="D56" s="21"/>
      <c r="E56" s="21"/>
      <c r="F56" s="21"/>
      <c r="G56" s="21"/>
      <c r="H56" s="28">
        <v>0</v>
      </c>
      <c r="I56" s="28">
        <v>0</v>
      </c>
      <c r="J56" s="28">
        <v>0</v>
      </c>
      <c r="K56" s="28">
        <v>0</v>
      </c>
      <c r="L56" s="28"/>
      <c r="M56" s="28"/>
      <c r="N56" s="17">
        <f t="shared" si="3"/>
        <v>0</v>
      </c>
      <c r="O56" s="17">
        <f t="shared" si="4"/>
        <v>0</v>
      </c>
    </row>
    <row r="57" s="1" customFormat="true" spans="1:15">
      <c r="A57" s="20" t="s">
        <v>40</v>
      </c>
      <c r="B57" s="21">
        <v>94.3</v>
      </c>
      <c r="C57" s="21">
        <v>-1</v>
      </c>
      <c r="D57" s="21"/>
      <c r="E57" s="21"/>
      <c r="F57" s="21"/>
      <c r="G57" s="21"/>
      <c r="H57" s="28">
        <v>0</v>
      </c>
      <c r="I57" s="28">
        <v>0</v>
      </c>
      <c r="J57" s="28">
        <v>0</v>
      </c>
      <c r="K57" s="28">
        <v>0</v>
      </c>
      <c r="L57" s="28"/>
      <c r="M57" s="28"/>
      <c r="N57" s="17">
        <f t="shared" si="3"/>
        <v>94.3</v>
      </c>
      <c r="O57" s="17">
        <f t="shared" si="4"/>
        <v>-1</v>
      </c>
    </row>
    <row r="58" s="1" customFormat="true" spans="1:15">
      <c r="A58" s="20" t="s">
        <v>43</v>
      </c>
      <c r="B58" s="21">
        <v>63.8</v>
      </c>
      <c r="C58" s="21">
        <v>-1</v>
      </c>
      <c r="D58" s="21"/>
      <c r="E58" s="21"/>
      <c r="F58" s="21"/>
      <c r="G58" s="21"/>
      <c r="H58" s="28">
        <v>0</v>
      </c>
      <c r="I58" s="28">
        <v>0</v>
      </c>
      <c r="J58" s="28">
        <v>0</v>
      </c>
      <c r="K58" s="28">
        <v>0</v>
      </c>
      <c r="L58" s="28"/>
      <c r="M58" s="28"/>
      <c r="N58" s="17">
        <f t="shared" si="3"/>
        <v>63.8</v>
      </c>
      <c r="O58" s="17">
        <f t="shared" si="4"/>
        <v>-1</v>
      </c>
    </row>
    <row r="59" s="1" customFormat="true" spans="1:15">
      <c r="A59" s="20" t="s">
        <v>112</v>
      </c>
      <c r="B59" s="21"/>
      <c r="C59" s="21"/>
      <c r="D59" s="21"/>
      <c r="E59" s="21"/>
      <c r="F59" s="21"/>
      <c r="G59" s="21"/>
      <c r="H59" s="28"/>
      <c r="I59" s="28"/>
      <c r="J59" s="28"/>
      <c r="K59" s="28"/>
      <c r="L59" s="28">
        <f>VLOOKUP(A59,[1]明细表!A$8:B$276,2,0)</f>
        <v>0.02</v>
      </c>
      <c r="M59" s="28">
        <f>VLOOKUP(A59,[1]明细表!A$8:C$276,3,0)</f>
        <v>0.02</v>
      </c>
      <c r="N59" s="17">
        <f t="shared" si="3"/>
        <v>0.02</v>
      </c>
      <c r="O59" s="17">
        <f t="shared" si="4"/>
        <v>0.02</v>
      </c>
    </row>
    <row r="60" s="1" customFormat="true" spans="1:15">
      <c r="A60" s="15" t="s">
        <v>45</v>
      </c>
      <c r="B60" s="21">
        <f>B61+B85+B89+B94+B100+B105+B110+B115+B119+B123+B129+B134+B139+B143+B147+B151+B155+B159+B162+B177+B197</f>
        <v>0</v>
      </c>
      <c r="C60" s="21">
        <f>C61+C85+C89+C94+C100+C105+C110+C115+C119+C123+C129+C134+C139+C143+C147+C151+C155+C159+C162+C177+C197</f>
        <v>0</v>
      </c>
      <c r="D60" s="21">
        <f>D61+D85+D89+D94+D100+D105+D110+D115+D119+D123+D129+D134+D139+D143+D147+D151+D155+D159+D162+D177+D197</f>
        <v>1324.33</v>
      </c>
      <c r="E60" s="21">
        <f t="shared" ref="E60:O60" si="5">E61+E85+E89+E94+E100+E105+E110+E115+E119+E123+E129+E134+E139+E143+E147+E151+E155+E159+E162+E177+E197</f>
        <v>235.33</v>
      </c>
      <c r="F60" s="21">
        <f t="shared" si="5"/>
        <v>55</v>
      </c>
      <c r="G60" s="21">
        <f t="shared" si="5"/>
        <v>15</v>
      </c>
      <c r="H60" s="21">
        <f t="shared" si="5"/>
        <v>780.8</v>
      </c>
      <c r="I60" s="21">
        <f t="shared" si="5"/>
        <v>14</v>
      </c>
      <c r="J60" s="21">
        <f t="shared" si="5"/>
        <v>10.8</v>
      </c>
      <c r="K60" s="21">
        <f t="shared" si="5"/>
        <v>8</v>
      </c>
      <c r="L60" s="21">
        <f t="shared" si="5"/>
        <v>-12.9</v>
      </c>
      <c r="M60" s="21">
        <f t="shared" si="5"/>
        <v>1.5</v>
      </c>
      <c r="N60" s="19">
        <f t="shared" si="5"/>
        <v>2158.03</v>
      </c>
      <c r="O60" s="19">
        <f t="shared" si="5"/>
        <v>273.83</v>
      </c>
    </row>
    <row r="61" s="1" customFormat="true" spans="1:15">
      <c r="A61" s="24" t="s">
        <v>46</v>
      </c>
      <c r="B61" s="21">
        <f>SUM(B62:B84)</f>
        <v>0</v>
      </c>
      <c r="C61" s="21">
        <f>SUM(C62:C84)</f>
        <v>0</v>
      </c>
      <c r="D61" s="21">
        <f>SUM(D62:D84)</f>
        <v>562.35</v>
      </c>
      <c r="E61" s="21">
        <f t="shared" ref="E61:K61" si="6">SUM(E62:E84)</f>
        <v>88.35</v>
      </c>
      <c r="F61" s="21">
        <f t="shared" si="6"/>
        <v>16</v>
      </c>
      <c r="G61" s="21">
        <f t="shared" si="6"/>
        <v>2</v>
      </c>
      <c r="H61" s="21">
        <f t="shared" si="6"/>
        <v>149.73</v>
      </c>
      <c r="I61" s="21">
        <f t="shared" si="6"/>
        <v>0.75</v>
      </c>
      <c r="J61" s="21">
        <f t="shared" si="6"/>
        <v>15.97</v>
      </c>
      <c r="K61" s="21">
        <f t="shared" si="6"/>
        <v>0.87</v>
      </c>
      <c r="L61" s="28">
        <f>VLOOKUP(A61,[1]明细表!A$8:B$276,2,0)</f>
        <v>0.41</v>
      </c>
      <c r="M61" s="28">
        <f>VLOOKUP(A61,[1]明细表!A$8:C$276,3,0)</f>
        <v>0.41</v>
      </c>
      <c r="N61" s="17">
        <f t="shared" si="3"/>
        <v>744.46</v>
      </c>
      <c r="O61" s="17">
        <f t="shared" si="4"/>
        <v>92.38</v>
      </c>
    </row>
    <row r="62" s="2" customFormat="true" spans="1:15">
      <c r="A62" s="25" t="s">
        <v>178</v>
      </c>
      <c r="B62" s="21">
        <v>0</v>
      </c>
      <c r="C62" s="21">
        <v>0</v>
      </c>
      <c r="D62" s="21">
        <v>448.35</v>
      </c>
      <c r="E62" s="21">
        <v>88.35</v>
      </c>
      <c r="F62" s="21">
        <v>4</v>
      </c>
      <c r="G62" s="21">
        <v>2</v>
      </c>
      <c r="H62" s="28">
        <v>139.73</v>
      </c>
      <c r="I62" s="28">
        <v>0.75</v>
      </c>
      <c r="J62" s="28">
        <v>15.97</v>
      </c>
      <c r="K62" s="28">
        <v>0.87</v>
      </c>
      <c r="L62" s="28">
        <f>VLOOKUP(A62,[1]明细表!A$8:B$276,2,0)</f>
        <v>0.41</v>
      </c>
      <c r="M62" s="28">
        <f>VLOOKUP(A62,[1]明细表!A$8:C$276,3,0)</f>
        <v>0.41</v>
      </c>
      <c r="N62" s="17">
        <f t="shared" si="3"/>
        <v>608.46</v>
      </c>
      <c r="O62" s="17">
        <f t="shared" si="4"/>
        <v>92.38</v>
      </c>
    </row>
    <row r="63" s="2" customFormat="true" spans="1:15">
      <c r="A63" s="26" t="s">
        <v>179</v>
      </c>
      <c r="B63" s="21">
        <v>0</v>
      </c>
      <c r="C63" s="21">
        <v>0</v>
      </c>
      <c r="D63" s="21"/>
      <c r="E63" s="21"/>
      <c r="F63" s="21"/>
      <c r="G63" s="21"/>
      <c r="H63" s="28">
        <v>0</v>
      </c>
      <c r="I63" s="28">
        <v>0</v>
      </c>
      <c r="J63" s="28">
        <v>0</v>
      </c>
      <c r="K63" s="28">
        <v>0</v>
      </c>
      <c r="L63" s="28">
        <f>VLOOKUP(A63,[1]明细表!A$8:B$276,2,0)</f>
        <v>0</v>
      </c>
      <c r="M63" s="28">
        <f>VLOOKUP(A63,[1]明细表!A$8:C$276,3,0)</f>
        <v>0</v>
      </c>
      <c r="N63" s="17">
        <f t="shared" si="3"/>
        <v>0</v>
      </c>
      <c r="O63" s="17">
        <f t="shared" si="4"/>
        <v>0</v>
      </c>
    </row>
    <row r="64" s="2" customFormat="true" spans="1:15">
      <c r="A64" s="26" t="s">
        <v>180</v>
      </c>
      <c r="B64" s="21">
        <v>0</v>
      </c>
      <c r="C64" s="21">
        <v>0</v>
      </c>
      <c r="D64" s="21"/>
      <c r="E64" s="21"/>
      <c r="F64" s="21"/>
      <c r="G64" s="21"/>
      <c r="H64" s="28">
        <v>0</v>
      </c>
      <c r="I64" s="28">
        <v>0</v>
      </c>
      <c r="J64" s="28">
        <v>0</v>
      </c>
      <c r="K64" s="28">
        <v>0</v>
      </c>
      <c r="L64" s="28">
        <f>VLOOKUP(A64,[1]明细表!A$8:B$276,2,0)</f>
        <v>0</v>
      </c>
      <c r="M64" s="28">
        <f>VLOOKUP(A64,[1]明细表!A$8:C$276,3,0)</f>
        <v>0</v>
      </c>
      <c r="N64" s="17">
        <f t="shared" si="3"/>
        <v>0</v>
      </c>
      <c r="O64" s="17">
        <f t="shared" si="4"/>
        <v>0</v>
      </c>
    </row>
    <row r="65" s="2" customFormat="true" spans="1:15">
      <c r="A65" s="26" t="s">
        <v>181</v>
      </c>
      <c r="B65" s="21">
        <v>0</v>
      </c>
      <c r="C65" s="21">
        <v>0</v>
      </c>
      <c r="D65" s="21"/>
      <c r="E65" s="21"/>
      <c r="F65" s="21"/>
      <c r="G65" s="21"/>
      <c r="H65" s="28">
        <v>0</v>
      </c>
      <c r="I65" s="28">
        <v>0</v>
      </c>
      <c r="J65" s="28">
        <v>0</v>
      </c>
      <c r="K65" s="28">
        <v>0</v>
      </c>
      <c r="L65" s="28">
        <f>VLOOKUP(A65,[1]明细表!A$8:B$276,2,0)</f>
        <v>0</v>
      </c>
      <c r="M65" s="28">
        <f>VLOOKUP(A65,[1]明细表!A$8:C$276,3,0)</f>
        <v>0</v>
      </c>
      <c r="N65" s="17">
        <f t="shared" si="3"/>
        <v>0</v>
      </c>
      <c r="O65" s="17">
        <f t="shared" si="4"/>
        <v>0</v>
      </c>
    </row>
    <row r="66" s="2" customFormat="true" spans="1:15">
      <c r="A66" s="26" t="s">
        <v>182</v>
      </c>
      <c r="B66" s="21">
        <v>0</v>
      </c>
      <c r="C66" s="21">
        <v>0</v>
      </c>
      <c r="D66" s="21"/>
      <c r="E66" s="21"/>
      <c r="F66" s="21"/>
      <c r="G66" s="21"/>
      <c r="H66" s="28">
        <v>0</v>
      </c>
      <c r="I66" s="28">
        <v>0</v>
      </c>
      <c r="J66" s="28">
        <v>0</v>
      </c>
      <c r="K66" s="28">
        <v>0</v>
      </c>
      <c r="L66" s="28">
        <f>VLOOKUP(A66,[1]明细表!A$8:B$276,2,0)</f>
        <v>0</v>
      </c>
      <c r="M66" s="28">
        <f>VLOOKUP(A66,[1]明细表!A$8:C$276,3,0)</f>
        <v>0</v>
      </c>
      <c r="N66" s="17">
        <f t="shared" si="3"/>
        <v>0</v>
      </c>
      <c r="O66" s="17">
        <f t="shared" si="4"/>
        <v>0</v>
      </c>
    </row>
    <row r="67" s="2" customFormat="true" spans="1:15">
      <c r="A67" s="26" t="s">
        <v>183</v>
      </c>
      <c r="B67" s="21">
        <v>0</v>
      </c>
      <c r="C67" s="21">
        <v>0</v>
      </c>
      <c r="D67" s="21"/>
      <c r="E67" s="21"/>
      <c r="F67" s="21"/>
      <c r="G67" s="21"/>
      <c r="H67" s="28">
        <v>10</v>
      </c>
      <c r="I67" s="28">
        <v>0</v>
      </c>
      <c r="J67" s="28">
        <v>0</v>
      </c>
      <c r="K67" s="28">
        <v>0</v>
      </c>
      <c r="L67" s="28">
        <f>VLOOKUP(A67,[1]明细表!A$8:B$276,2,0)</f>
        <v>0</v>
      </c>
      <c r="M67" s="28">
        <f>VLOOKUP(A67,[1]明细表!A$8:C$276,3,0)</f>
        <v>0</v>
      </c>
      <c r="N67" s="17">
        <f t="shared" si="3"/>
        <v>10</v>
      </c>
      <c r="O67" s="17">
        <f t="shared" si="4"/>
        <v>0</v>
      </c>
    </row>
    <row r="68" s="2" customFormat="true" spans="1:15">
      <c r="A68" s="26" t="s">
        <v>184</v>
      </c>
      <c r="B68" s="21">
        <v>0</v>
      </c>
      <c r="C68" s="21">
        <v>0</v>
      </c>
      <c r="D68" s="21"/>
      <c r="E68" s="21"/>
      <c r="F68" s="21"/>
      <c r="G68" s="21"/>
      <c r="H68" s="28">
        <v>0</v>
      </c>
      <c r="I68" s="28">
        <v>0</v>
      </c>
      <c r="J68" s="28">
        <v>0</v>
      </c>
      <c r="K68" s="28">
        <v>0</v>
      </c>
      <c r="L68" s="28">
        <f>VLOOKUP(A68,[1]明细表!A$8:B$276,2,0)</f>
        <v>0</v>
      </c>
      <c r="M68" s="28">
        <f>VLOOKUP(A68,[1]明细表!A$8:C$276,3,0)</f>
        <v>0</v>
      </c>
      <c r="N68" s="17">
        <f t="shared" si="3"/>
        <v>0</v>
      </c>
      <c r="O68" s="17">
        <f t="shared" si="4"/>
        <v>0</v>
      </c>
    </row>
    <row r="69" s="2" customFormat="true" spans="1:15">
      <c r="A69" s="26" t="s">
        <v>185</v>
      </c>
      <c r="B69" s="21">
        <v>0</v>
      </c>
      <c r="C69" s="21">
        <v>0</v>
      </c>
      <c r="D69" s="21"/>
      <c r="E69" s="21"/>
      <c r="F69" s="21"/>
      <c r="G69" s="21"/>
      <c r="H69" s="28">
        <v>0</v>
      </c>
      <c r="I69" s="28">
        <v>0</v>
      </c>
      <c r="J69" s="28">
        <v>0</v>
      </c>
      <c r="K69" s="28">
        <v>0</v>
      </c>
      <c r="L69" s="28">
        <f>VLOOKUP(A69,[1]明细表!A$8:B$276,2,0)</f>
        <v>0</v>
      </c>
      <c r="M69" s="28">
        <f>VLOOKUP(A69,[1]明细表!A$8:C$276,3,0)</f>
        <v>0</v>
      </c>
      <c r="N69" s="17">
        <f t="shared" si="3"/>
        <v>0</v>
      </c>
      <c r="O69" s="17">
        <f t="shared" si="4"/>
        <v>0</v>
      </c>
    </row>
    <row r="70" s="2" customFormat="true" spans="1:15">
      <c r="A70" s="26" t="s">
        <v>186</v>
      </c>
      <c r="B70" s="21">
        <v>0</v>
      </c>
      <c r="C70" s="21">
        <v>0</v>
      </c>
      <c r="D70" s="21"/>
      <c r="E70" s="21"/>
      <c r="F70" s="21"/>
      <c r="G70" s="21"/>
      <c r="H70" s="28">
        <v>0</v>
      </c>
      <c r="I70" s="28">
        <v>0</v>
      </c>
      <c r="J70" s="28">
        <v>0</v>
      </c>
      <c r="K70" s="28">
        <v>0</v>
      </c>
      <c r="L70" s="28">
        <f>VLOOKUP(A70,[1]明细表!A$8:B$276,2,0)</f>
        <v>0</v>
      </c>
      <c r="M70" s="28">
        <f>VLOOKUP(A70,[1]明细表!A$8:C$276,3,0)</f>
        <v>0</v>
      </c>
      <c r="N70" s="17">
        <f t="shared" si="3"/>
        <v>0</v>
      </c>
      <c r="O70" s="17">
        <f t="shared" si="4"/>
        <v>0</v>
      </c>
    </row>
    <row r="71" s="2" customFormat="true" spans="1:15">
      <c r="A71" s="26" t="s">
        <v>187</v>
      </c>
      <c r="B71" s="21">
        <v>0</v>
      </c>
      <c r="C71" s="21">
        <v>0</v>
      </c>
      <c r="D71" s="21"/>
      <c r="E71" s="21"/>
      <c r="F71" s="21"/>
      <c r="G71" s="21"/>
      <c r="H71" s="28">
        <v>0</v>
      </c>
      <c r="I71" s="28">
        <v>0</v>
      </c>
      <c r="J71" s="28">
        <v>0</v>
      </c>
      <c r="K71" s="28">
        <v>0</v>
      </c>
      <c r="L71" s="28">
        <f>VLOOKUP(A71,[1]明细表!A$8:B$276,2,0)</f>
        <v>0</v>
      </c>
      <c r="M71" s="28">
        <f>VLOOKUP(A71,[1]明细表!A$8:C$276,3,0)</f>
        <v>0</v>
      </c>
      <c r="N71" s="17">
        <f t="shared" si="3"/>
        <v>0</v>
      </c>
      <c r="O71" s="17">
        <f t="shared" si="4"/>
        <v>0</v>
      </c>
    </row>
    <row r="72" s="2" customFormat="true" spans="1:15">
      <c r="A72" s="26" t="s">
        <v>188</v>
      </c>
      <c r="B72" s="21">
        <v>0</v>
      </c>
      <c r="C72" s="21">
        <v>0</v>
      </c>
      <c r="D72" s="21"/>
      <c r="E72" s="21"/>
      <c r="F72" s="21"/>
      <c r="G72" s="21"/>
      <c r="H72" s="28">
        <v>0</v>
      </c>
      <c r="I72" s="28">
        <v>0</v>
      </c>
      <c r="J72" s="28">
        <v>0</v>
      </c>
      <c r="K72" s="28">
        <v>0</v>
      </c>
      <c r="L72" s="28">
        <f>VLOOKUP(A72,[1]明细表!A$8:B$276,2,0)</f>
        <v>0</v>
      </c>
      <c r="M72" s="28">
        <f>VLOOKUP(A72,[1]明细表!A$8:C$276,3,0)</f>
        <v>0</v>
      </c>
      <c r="N72" s="17">
        <f t="shared" ref="N72:N135" si="7">B72+D72+F72+H72+J72+L72</f>
        <v>0</v>
      </c>
      <c r="O72" s="17">
        <f t="shared" ref="O72:O135" si="8">C72+E72+G72+I72+K72+M72</f>
        <v>0</v>
      </c>
    </row>
    <row r="73" s="2" customFormat="true" spans="1:15">
      <c r="A73" s="26" t="s">
        <v>189</v>
      </c>
      <c r="B73" s="21">
        <v>0</v>
      </c>
      <c r="C73" s="21">
        <v>0</v>
      </c>
      <c r="D73" s="21"/>
      <c r="E73" s="21"/>
      <c r="F73" s="21"/>
      <c r="G73" s="21"/>
      <c r="H73" s="28">
        <v>0</v>
      </c>
      <c r="I73" s="28">
        <v>0</v>
      </c>
      <c r="J73" s="28">
        <v>0</v>
      </c>
      <c r="K73" s="28">
        <v>0</v>
      </c>
      <c r="L73" s="28">
        <f>VLOOKUP(A73,[1]明细表!A$8:B$276,2,0)</f>
        <v>0</v>
      </c>
      <c r="M73" s="28">
        <f>VLOOKUP(A73,[1]明细表!A$8:C$276,3,0)</f>
        <v>0</v>
      </c>
      <c r="N73" s="17">
        <f t="shared" si="7"/>
        <v>0</v>
      </c>
      <c r="O73" s="17">
        <f t="shared" si="8"/>
        <v>0</v>
      </c>
    </row>
    <row r="74" s="2" customFormat="true" spans="1:15">
      <c r="A74" s="26" t="s">
        <v>190</v>
      </c>
      <c r="B74" s="21">
        <v>0</v>
      </c>
      <c r="C74" s="21">
        <v>0</v>
      </c>
      <c r="D74" s="21"/>
      <c r="E74" s="21"/>
      <c r="F74" s="21"/>
      <c r="G74" s="21"/>
      <c r="H74" s="28">
        <v>0</v>
      </c>
      <c r="I74" s="28">
        <v>0</v>
      </c>
      <c r="J74" s="28">
        <v>0</v>
      </c>
      <c r="K74" s="28">
        <v>0</v>
      </c>
      <c r="L74" s="28">
        <f>VLOOKUP(A74,[1]明细表!A$8:B$276,2,0)</f>
        <v>0</v>
      </c>
      <c r="M74" s="28">
        <f>VLOOKUP(A74,[1]明细表!A$8:C$276,3,0)</f>
        <v>0</v>
      </c>
      <c r="N74" s="17">
        <f t="shared" si="7"/>
        <v>0</v>
      </c>
      <c r="O74" s="17">
        <f t="shared" si="8"/>
        <v>0</v>
      </c>
    </row>
    <row r="75" s="2" customFormat="true" spans="1:15">
      <c r="A75" s="26" t="s">
        <v>191</v>
      </c>
      <c r="B75" s="21">
        <v>0</v>
      </c>
      <c r="C75" s="21">
        <v>0</v>
      </c>
      <c r="D75" s="21"/>
      <c r="E75" s="21"/>
      <c r="F75" s="21"/>
      <c r="G75" s="21"/>
      <c r="H75" s="28">
        <v>0</v>
      </c>
      <c r="I75" s="28">
        <v>0</v>
      </c>
      <c r="J75" s="28">
        <v>0</v>
      </c>
      <c r="K75" s="28">
        <v>0</v>
      </c>
      <c r="L75" s="28">
        <f>VLOOKUP(A75,[1]明细表!A$8:B$276,2,0)</f>
        <v>0</v>
      </c>
      <c r="M75" s="28">
        <f>VLOOKUP(A75,[1]明细表!A$8:C$276,3,0)</f>
        <v>0</v>
      </c>
      <c r="N75" s="17">
        <f t="shared" si="7"/>
        <v>0</v>
      </c>
      <c r="O75" s="17">
        <f t="shared" si="8"/>
        <v>0</v>
      </c>
    </row>
    <row r="76" s="2" customFormat="true" spans="1:15">
      <c r="A76" s="26" t="s">
        <v>192</v>
      </c>
      <c r="B76" s="21">
        <v>0</v>
      </c>
      <c r="C76" s="21">
        <v>0</v>
      </c>
      <c r="D76" s="21">
        <v>66</v>
      </c>
      <c r="E76" s="21"/>
      <c r="F76" s="21">
        <v>10</v>
      </c>
      <c r="G76" s="21"/>
      <c r="H76" s="28">
        <v>0</v>
      </c>
      <c r="I76" s="28">
        <v>0</v>
      </c>
      <c r="J76" s="28">
        <v>0</v>
      </c>
      <c r="K76" s="28">
        <v>0</v>
      </c>
      <c r="L76" s="28">
        <f>VLOOKUP(A76,[1]明细表!A$8:B$276,2,0)</f>
        <v>0</v>
      </c>
      <c r="M76" s="28">
        <f>VLOOKUP(A76,[1]明细表!A$8:C$276,3,0)</f>
        <v>0</v>
      </c>
      <c r="N76" s="17">
        <f t="shared" si="7"/>
        <v>76</v>
      </c>
      <c r="O76" s="17">
        <f t="shared" si="8"/>
        <v>0</v>
      </c>
    </row>
    <row r="77" s="2" customFormat="true" spans="1:15">
      <c r="A77" s="26" t="s">
        <v>193</v>
      </c>
      <c r="B77" s="21">
        <v>0</v>
      </c>
      <c r="C77" s="21">
        <v>0</v>
      </c>
      <c r="D77" s="21"/>
      <c r="E77" s="21"/>
      <c r="F77" s="21"/>
      <c r="G77" s="21"/>
      <c r="H77" s="28">
        <v>0</v>
      </c>
      <c r="I77" s="28">
        <v>0</v>
      </c>
      <c r="J77" s="28">
        <v>0</v>
      </c>
      <c r="K77" s="28">
        <v>0</v>
      </c>
      <c r="L77" s="28">
        <f>VLOOKUP(A77,[1]明细表!A$8:B$276,2,0)</f>
        <v>0</v>
      </c>
      <c r="M77" s="28">
        <f>VLOOKUP(A77,[1]明细表!A$8:C$276,3,0)</f>
        <v>0</v>
      </c>
      <c r="N77" s="17">
        <f t="shared" si="7"/>
        <v>0</v>
      </c>
      <c r="O77" s="17">
        <f t="shared" si="8"/>
        <v>0</v>
      </c>
    </row>
    <row r="78" s="2" customFormat="true" spans="1:15">
      <c r="A78" s="26" t="s">
        <v>194</v>
      </c>
      <c r="B78" s="21">
        <v>0</v>
      </c>
      <c r="C78" s="21">
        <v>0</v>
      </c>
      <c r="D78" s="21"/>
      <c r="E78" s="21"/>
      <c r="F78" s="21"/>
      <c r="G78" s="21"/>
      <c r="H78" s="28">
        <v>0</v>
      </c>
      <c r="I78" s="28">
        <v>0</v>
      </c>
      <c r="J78" s="28">
        <v>0</v>
      </c>
      <c r="K78" s="28">
        <v>0</v>
      </c>
      <c r="L78" s="28">
        <f>VLOOKUP(A78,[1]明细表!A$8:B$276,2,0)</f>
        <v>0</v>
      </c>
      <c r="M78" s="28">
        <f>VLOOKUP(A78,[1]明细表!A$8:C$276,3,0)</f>
        <v>0</v>
      </c>
      <c r="N78" s="17">
        <f t="shared" si="7"/>
        <v>0</v>
      </c>
      <c r="O78" s="17">
        <f t="shared" si="8"/>
        <v>0</v>
      </c>
    </row>
    <row r="79" s="2" customFormat="true" spans="1:15">
      <c r="A79" s="26" t="s">
        <v>195</v>
      </c>
      <c r="B79" s="21">
        <v>0</v>
      </c>
      <c r="C79" s="21">
        <v>0</v>
      </c>
      <c r="D79" s="21"/>
      <c r="E79" s="21"/>
      <c r="F79" s="21"/>
      <c r="G79" s="21"/>
      <c r="H79" s="28">
        <v>0</v>
      </c>
      <c r="I79" s="28">
        <v>0</v>
      </c>
      <c r="J79" s="28">
        <v>0</v>
      </c>
      <c r="K79" s="28">
        <v>0</v>
      </c>
      <c r="L79" s="28">
        <f>VLOOKUP(A79,[1]明细表!A$8:B$276,2,0)</f>
        <v>0</v>
      </c>
      <c r="M79" s="28">
        <f>VLOOKUP(A79,[1]明细表!A$8:C$276,3,0)</f>
        <v>0</v>
      </c>
      <c r="N79" s="17">
        <f t="shared" si="7"/>
        <v>0</v>
      </c>
      <c r="O79" s="17">
        <f t="shared" si="8"/>
        <v>0</v>
      </c>
    </row>
    <row r="80" s="2" customFormat="true" spans="1:15">
      <c r="A80" s="26" t="s">
        <v>196</v>
      </c>
      <c r="B80" s="21">
        <v>0</v>
      </c>
      <c r="C80" s="21">
        <v>0</v>
      </c>
      <c r="D80" s="21"/>
      <c r="E80" s="21"/>
      <c r="F80" s="21"/>
      <c r="G80" s="21"/>
      <c r="H80" s="28">
        <v>0</v>
      </c>
      <c r="I80" s="28">
        <v>0</v>
      </c>
      <c r="J80" s="28">
        <v>0</v>
      </c>
      <c r="K80" s="28">
        <v>0</v>
      </c>
      <c r="L80" s="28">
        <f>VLOOKUP(A80,[1]明细表!A$8:B$276,2,0)</f>
        <v>0</v>
      </c>
      <c r="M80" s="28">
        <f>VLOOKUP(A80,[1]明细表!A$8:C$276,3,0)</f>
        <v>0</v>
      </c>
      <c r="N80" s="17">
        <f t="shared" si="7"/>
        <v>0</v>
      </c>
      <c r="O80" s="17">
        <f t="shared" si="8"/>
        <v>0</v>
      </c>
    </row>
    <row r="81" s="2" customFormat="true" spans="1:15">
      <c r="A81" s="26" t="s">
        <v>197</v>
      </c>
      <c r="B81" s="21">
        <v>0</v>
      </c>
      <c r="C81" s="21">
        <v>0</v>
      </c>
      <c r="D81" s="21">
        <v>48</v>
      </c>
      <c r="E81" s="21"/>
      <c r="F81" s="21">
        <v>2</v>
      </c>
      <c r="G81" s="21"/>
      <c r="H81" s="28">
        <v>0</v>
      </c>
      <c r="I81" s="28">
        <v>0</v>
      </c>
      <c r="J81" s="28">
        <v>0</v>
      </c>
      <c r="K81" s="28">
        <v>0</v>
      </c>
      <c r="L81" s="28">
        <f>VLOOKUP(A81,[1]明细表!A$8:B$276,2,0)</f>
        <v>0</v>
      </c>
      <c r="M81" s="28">
        <f>VLOOKUP(A81,[1]明细表!A$8:C$276,3,0)</f>
        <v>0</v>
      </c>
      <c r="N81" s="17">
        <f t="shared" si="7"/>
        <v>50</v>
      </c>
      <c r="O81" s="17">
        <f t="shared" si="8"/>
        <v>0</v>
      </c>
    </row>
    <row r="82" s="2" customFormat="true" spans="1:15">
      <c r="A82" s="26" t="s">
        <v>198</v>
      </c>
      <c r="B82" s="21">
        <v>0</v>
      </c>
      <c r="C82" s="21">
        <v>0</v>
      </c>
      <c r="D82" s="21"/>
      <c r="E82" s="21"/>
      <c r="F82" s="21"/>
      <c r="G82" s="21"/>
      <c r="H82" s="28">
        <v>0</v>
      </c>
      <c r="I82" s="28">
        <v>0</v>
      </c>
      <c r="J82" s="28">
        <v>0</v>
      </c>
      <c r="K82" s="28">
        <v>0</v>
      </c>
      <c r="L82" s="28">
        <f>VLOOKUP(A82,[1]明细表!A$8:B$276,2,0)</f>
        <v>0</v>
      </c>
      <c r="M82" s="28">
        <f>VLOOKUP(A82,[1]明细表!A$8:C$276,3,0)</f>
        <v>0</v>
      </c>
      <c r="N82" s="17">
        <f t="shared" si="7"/>
        <v>0</v>
      </c>
      <c r="O82" s="17">
        <f t="shared" si="8"/>
        <v>0</v>
      </c>
    </row>
    <row r="83" s="2" customFormat="true" spans="1:15">
      <c r="A83" s="26" t="s">
        <v>199</v>
      </c>
      <c r="B83" s="21">
        <v>0</v>
      </c>
      <c r="C83" s="21">
        <v>0</v>
      </c>
      <c r="D83" s="21"/>
      <c r="E83" s="21"/>
      <c r="F83" s="21"/>
      <c r="G83" s="21"/>
      <c r="H83" s="28">
        <v>0</v>
      </c>
      <c r="I83" s="28">
        <v>0</v>
      </c>
      <c r="J83" s="28">
        <v>0</v>
      </c>
      <c r="K83" s="28">
        <v>0</v>
      </c>
      <c r="L83" s="28">
        <f>VLOOKUP(A83,[1]明细表!A$8:B$276,2,0)</f>
        <v>0</v>
      </c>
      <c r="M83" s="28">
        <f>VLOOKUP(A83,[1]明细表!A$8:C$276,3,0)</f>
        <v>0</v>
      </c>
      <c r="N83" s="17">
        <f t="shared" si="7"/>
        <v>0</v>
      </c>
      <c r="O83" s="17">
        <f t="shared" si="8"/>
        <v>0</v>
      </c>
    </row>
    <row r="84" s="2" customFormat="true" spans="1:15">
      <c r="A84" s="26" t="s">
        <v>200</v>
      </c>
      <c r="B84" s="21">
        <v>0</v>
      </c>
      <c r="C84" s="21">
        <v>0</v>
      </c>
      <c r="D84" s="21"/>
      <c r="E84" s="21"/>
      <c r="F84" s="21"/>
      <c r="G84" s="21"/>
      <c r="H84" s="28">
        <v>0</v>
      </c>
      <c r="I84" s="28">
        <v>0</v>
      </c>
      <c r="J84" s="28">
        <v>0</v>
      </c>
      <c r="K84" s="28">
        <v>0</v>
      </c>
      <c r="L84" s="28">
        <f>VLOOKUP(A84,[1]明细表!A$8:B$276,2,0)</f>
        <v>0</v>
      </c>
      <c r="M84" s="28">
        <f>VLOOKUP(A84,[1]明细表!A$8:C$276,3,0)</f>
        <v>0</v>
      </c>
      <c r="N84" s="17">
        <f t="shared" si="7"/>
        <v>0</v>
      </c>
      <c r="O84" s="17">
        <f t="shared" si="8"/>
        <v>0</v>
      </c>
    </row>
    <row r="85" s="2" customFormat="true" spans="1:15">
      <c r="A85" s="24" t="s">
        <v>47</v>
      </c>
      <c r="B85" s="21">
        <f>SUM(B86:B88)</f>
        <v>0</v>
      </c>
      <c r="C85" s="21">
        <f t="shared" ref="C85:K85" si="9">SUM(C86:C88)</f>
        <v>0</v>
      </c>
      <c r="D85" s="21">
        <f t="shared" si="9"/>
        <v>48.73</v>
      </c>
      <c r="E85" s="21">
        <f t="shared" si="9"/>
        <v>3.73</v>
      </c>
      <c r="F85" s="21">
        <f t="shared" si="9"/>
        <v>0</v>
      </c>
      <c r="G85" s="21">
        <f t="shared" si="9"/>
        <v>0</v>
      </c>
      <c r="H85" s="21">
        <f t="shared" si="9"/>
        <v>27.47</v>
      </c>
      <c r="I85" s="21">
        <f t="shared" si="9"/>
        <v>0.75</v>
      </c>
      <c r="J85" s="21">
        <f t="shared" si="9"/>
        <v>0.15</v>
      </c>
      <c r="K85" s="21">
        <f t="shared" si="9"/>
        <v>0.15</v>
      </c>
      <c r="L85" s="28">
        <f>VLOOKUP(A85,[1]明细表!A$8:B$276,2,0)</f>
        <v>0.02</v>
      </c>
      <c r="M85" s="28">
        <f>VLOOKUP(A85,[1]明细表!A$8:C$276,3,0)</f>
        <v>0.02</v>
      </c>
      <c r="N85" s="17">
        <f t="shared" si="7"/>
        <v>76.37</v>
      </c>
      <c r="O85" s="17">
        <f t="shared" si="8"/>
        <v>4.65</v>
      </c>
    </row>
    <row r="86" s="2" customFormat="true" spans="1:15">
      <c r="A86" s="25" t="s">
        <v>201</v>
      </c>
      <c r="B86" s="21">
        <v>0</v>
      </c>
      <c r="C86" s="21">
        <v>0</v>
      </c>
      <c r="D86" s="21">
        <v>48.73</v>
      </c>
      <c r="E86" s="21">
        <v>3.73</v>
      </c>
      <c r="F86" s="21">
        <v>0</v>
      </c>
      <c r="G86" s="21">
        <v>0</v>
      </c>
      <c r="H86" s="28">
        <v>27.47</v>
      </c>
      <c r="I86" s="28">
        <v>0.75</v>
      </c>
      <c r="J86" s="28">
        <v>0.15</v>
      </c>
      <c r="K86" s="28">
        <v>0.15</v>
      </c>
      <c r="L86" s="28">
        <f>VLOOKUP(A86,[1]明细表!A$8:B$276,2,0)</f>
        <v>0.02</v>
      </c>
      <c r="M86" s="28">
        <f>VLOOKUP(A86,[1]明细表!A$8:C$276,3,0)</f>
        <v>0.02</v>
      </c>
      <c r="N86" s="17">
        <f t="shared" si="7"/>
        <v>76.37</v>
      </c>
      <c r="O86" s="17">
        <f t="shared" si="8"/>
        <v>4.65</v>
      </c>
    </row>
    <row r="87" s="2" customFormat="true" spans="1:15">
      <c r="A87" s="25" t="s">
        <v>202</v>
      </c>
      <c r="B87" s="21">
        <v>0</v>
      </c>
      <c r="C87" s="21">
        <v>0</v>
      </c>
      <c r="D87" s="21"/>
      <c r="E87" s="21"/>
      <c r="F87" s="21"/>
      <c r="G87" s="21"/>
      <c r="H87" s="28">
        <v>0</v>
      </c>
      <c r="I87" s="28">
        <v>0</v>
      </c>
      <c r="J87" s="28">
        <v>0</v>
      </c>
      <c r="K87" s="28">
        <v>0</v>
      </c>
      <c r="L87" s="28">
        <f>VLOOKUP(A87,[1]明细表!A$8:B$276,2,0)</f>
        <v>0</v>
      </c>
      <c r="M87" s="28">
        <f>VLOOKUP(A87,[1]明细表!A$8:C$276,3,0)</f>
        <v>0</v>
      </c>
      <c r="N87" s="17">
        <f t="shared" si="7"/>
        <v>0</v>
      </c>
      <c r="O87" s="17">
        <f t="shared" si="8"/>
        <v>0</v>
      </c>
    </row>
    <row r="88" s="2" customFormat="true" spans="1:15">
      <c r="A88" s="25" t="s">
        <v>203</v>
      </c>
      <c r="B88" s="21">
        <v>0</v>
      </c>
      <c r="C88" s="21">
        <v>0</v>
      </c>
      <c r="D88" s="21"/>
      <c r="E88" s="21"/>
      <c r="F88" s="21"/>
      <c r="G88" s="21"/>
      <c r="H88" s="28">
        <v>0</v>
      </c>
      <c r="I88" s="28">
        <v>0</v>
      </c>
      <c r="J88" s="28">
        <v>0</v>
      </c>
      <c r="K88" s="28">
        <v>0</v>
      </c>
      <c r="L88" s="28">
        <f>VLOOKUP(A88,[1]明细表!A$8:B$276,2,0)</f>
        <v>0</v>
      </c>
      <c r="M88" s="28">
        <f>VLOOKUP(A88,[1]明细表!A$8:C$276,3,0)</f>
        <v>0</v>
      </c>
      <c r="N88" s="17">
        <f t="shared" si="7"/>
        <v>0</v>
      </c>
      <c r="O88" s="17">
        <f t="shared" si="8"/>
        <v>0</v>
      </c>
    </row>
    <row r="89" s="2" customFormat="true" spans="1:15">
      <c r="A89" s="24" t="s">
        <v>48</v>
      </c>
      <c r="B89" s="21">
        <f>SUM(B90:B93)</f>
        <v>0</v>
      </c>
      <c r="C89" s="21">
        <f t="shared" ref="C89:K89" si="10">SUM(C90:C93)</f>
        <v>0</v>
      </c>
      <c r="D89" s="21">
        <f t="shared" si="10"/>
        <v>154.06</v>
      </c>
      <c r="E89" s="21">
        <f t="shared" si="10"/>
        <v>34.06</v>
      </c>
      <c r="F89" s="21">
        <f t="shared" si="10"/>
        <v>6</v>
      </c>
      <c r="G89" s="21">
        <f t="shared" si="10"/>
        <v>2</v>
      </c>
      <c r="H89" s="21">
        <f t="shared" si="10"/>
        <v>105.85</v>
      </c>
      <c r="I89" s="21">
        <f t="shared" si="10"/>
        <v>0.75</v>
      </c>
      <c r="J89" s="21">
        <f t="shared" si="10"/>
        <v>17.47</v>
      </c>
      <c r="K89" s="21">
        <f t="shared" si="10"/>
        <v>0.37</v>
      </c>
      <c r="L89" s="28">
        <f>VLOOKUP(A89,[1]明细表!A$8:B$276,2,0)</f>
        <v>0.21</v>
      </c>
      <c r="M89" s="28">
        <f>VLOOKUP(A89,[1]明细表!A$8:C$276,3,0)</f>
        <v>0.21</v>
      </c>
      <c r="N89" s="17">
        <f t="shared" si="7"/>
        <v>283.59</v>
      </c>
      <c r="O89" s="17">
        <f t="shared" si="8"/>
        <v>37.39</v>
      </c>
    </row>
    <row r="90" s="2" customFormat="true" spans="1:15">
      <c r="A90" s="25" t="s">
        <v>204</v>
      </c>
      <c r="B90" s="21">
        <v>0</v>
      </c>
      <c r="C90" s="21">
        <v>0</v>
      </c>
      <c r="D90" s="21">
        <v>154.06</v>
      </c>
      <c r="E90" s="21">
        <v>34.06</v>
      </c>
      <c r="F90" s="21">
        <v>6</v>
      </c>
      <c r="G90" s="21">
        <v>2</v>
      </c>
      <c r="H90" s="28">
        <v>105.85</v>
      </c>
      <c r="I90" s="28">
        <v>0.75</v>
      </c>
      <c r="J90" s="28">
        <v>17.47</v>
      </c>
      <c r="K90" s="28">
        <v>0.37</v>
      </c>
      <c r="L90" s="28">
        <f>VLOOKUP(A90,[1]明细表!A$8:B$276,2,0)</f>
        <v>0.21</v>
      </c>
      <c r="M90" s="28">
        <f>VLOOKUP(A90,[1]明细表!A$8:C$276,3,0)</f>
        <v>0.21</v>
      </c>
      <c r="N90" s="17">
        <f t="shared" si="7"/>
        <v>283.59</v>
      </c>
      <c r="O90" s="17">
        <f t="shared" si="8"/>
        <v>37.39</v>
      </c>
    </row>
    <row r="91" s="2" customFormat="true" spans="1:15">
      <c r="A91" s="25" t="s">
        <v>205</v>
      </c>
      <c r="B91" s="21">
        <v>0</v>
      </c>
      <c r="C91" s="21">
        <v>0</v>
      </c>
      <c r="D91" s="21"/>
      <c r="E91" s="21"/>
      <c r="F91" s="21"/>
      <c r="G91" s="21"/>
      <c r="H91" s="28">
        <v>0</v>
      </c>
      <c r="I91" s="28">
        <v>0</v>
      </c>
      <c r="J91" s="28">
        <v>0</v>
      </c>
      <c r="K91" s="28">
        <v>0</v>
      </c>
      <c r="L91" s="28">
        <f>VLOOKUP(A91,[1]明细表!A$8:B$276,2,0)</f>
        <v>0</v>
      </c>
      <c r="M91" s="28">
        <f>VLOOKUP(A91,[1]明细表!A$8:C$276,3,0)</f>
        <v>0</v>
      </c>
      <c r="N91" s="17">
        <f t="shared" si="7"/>
        <v>0</v>
      </c>
      <c r="O91" s="17">
        <f t="shared" si="8"/>
        <v>0</v>
      </c>
    </row>
    <row r="92" s="2" customFormat="true" spans="1:15">
      <c r="A92" s="25" t="s">
        <v>206</v>
      </c>
      <c r="B92" s="21">
        <v>0</v>
      </c>
      <c r="C92" s="21">
        <v>0</v>
      </c>
      <c r="D92" s="21"/>
      <c r="E92" s="21"/>
      <c r="F92" s="21"/>
      <c r="G92" s="21"/>
      <c r="H92" s="28">
        <v>0</v>
      </c>
      <c r="I92" s="28">
        <v>0</v>
      </c>
      <c r="J92" s="28">
        <v>0</v>
      </c>
      <c r="K92" s="28">
        <v>0</v>
      </c>
      <c r="L92" s="28">
        <f>VLOOKUP(A92,[1]明细表!A$8:B$276,2,0)</f>
        <v>0</v>
      </c>
      <c r="M92" s="28">
        <f>VLOOKUP(A92,[1]明细表!A$8:C$276,3,0)</f>
        <v>0</v>
      </c>
      <c r="N92" s="17">
        <f t="shared" si="7"/>
        <v>0</v>
      </c>
      <c r="O92" s="17">
        <f t="shared" si="8"/>
        <v>0</v>
      </c>
    </row>
    <row r="93" s="2" customFormat="true" spans="1:15">
      <c r="A93" s="25" t="s">
        <v>207</v>
      </c>
      <c r="B93" s="21">
        <v>0</v>
      </c>
      <c r="C93" s="21">
        <v>0</v>
      </c>
      <c r="D93" s="21"/>
      <c r="E93" s="21"/>
      <c r="F93" s="21"/>
      <c r="G93" s="21"/>
      <c r="H93" s="28">
        <v>0</v>
      </c>
      <c r="I93" s="28">
        <v>0</v>
      </c>
      <c r="J93" s="28">
        <v>0</v>
      </c>
      <c r="K93" s="28">
        <v>0</v>
      </c>
      <c r="L93" s="28">
        <f>VLOOKUP(A93,[1]明细表!A$8:B$276,2,0)</f>
        <v>0</v>
      </c>
      <c r="M93" s="28">
        <f>VLOOKUP(A93,[1]明细表!A$8:C$276,3,0)</f>
        <v>0</v>
      </c>
      <c r="N93" s="17">
        <f t="shared" si="7"/>
        <v>0</v>
      </c>
      <c r="O93" s="17">
        <f t="shared" si="8"/>
        <v>0</v>
      </c>
    </row>
    <row r="94" s="2" customFormat="true" spans="1:15">
      <c r="A94" s="24" t="s">
        <v>49</v>
      </c>
      <c r="B94" s="21">
        <f>SUM(B95:B99)</f>
        <v>0</v>
      </c>
      <c r="C94" s="21">
        <f t="shared" ref="C94:K94" si="11">SUM(C95:C99)</f>
        <v>0</v>
      </c>
      <c r="D94" s="21">
        <f t="shared" si="11"/>
        <v>45.79</v>
      </c>
      <c r="E94" s="21">
        <f t="shared" si="11"/>
        <v>12.79</v>
      </c>
      <c r="F94" s="21">
        <f t="shared" si="11"/>
        <v>7</v>
      </c>
      <c r="G94" s="21">
        <f t="shared" si="11"/>
        <v>3</v>
      </c>
      <c r="H94" s="21">
        <f t="shared" si="11"/>
        <v>64.33</v>
      </c>
      <c r="I94" s="21">
        <f t="shared" si="11"/>
        <v>-0.25</v>
      </c>
      <c r="J94" s="21">
        <f t="shared" si="11"/>
        <v>0.19</v>
      </c>
      <c r="K94" s="21">
        <f t="shared" si="11"/>
        <v>0.19</v>
      </c>
      <c r="L94" s="28">
        <f>VLOOKUP(A94,[1]明细表!A$8:B$276,2,0)</f>
        <v>0.02</v>
      </c>
      <c r="M94" s="28">
        <f>VLOOKUP(A94,[1]明细表!A$8:C$276,3,0)</f>
        <v>0.02</v>
      </c>
      <c r="N94" s="17">
        <f t="shared" si="7"/>
        <v>117.33</v>
      </c>
      <c r="O94" s="17">
        <f t="shared" si="8"/>
        <v>15.75</v>
      </c>
    </row>
    <row r="95" s="2" customFormat="true" spans="1:15">
      <c r="A95" s="25" t="s">
        <v>208</v>
      </c>
      <c r="B95" s="21">
        <v>0</v>
      </c>
      <c r="C95" s="21">
        <v>0</v>
      </c>
      <c r="D95" s="21">
        <v>45.79</v>
      </c>
      <c r="E95" s="21">
        <v>12.79</v>
      </c>
      <c r="F95" s="21">
        <v>7</v>
      </c>
      <c r="G95" s="21">
        <v>3</v>
      </c>
      <c r="H95" s="28">
        <v>64.33</v>
      </c>
      <c r="I95" s="28">
        <v>-0.25</v>
      </c>
      <c r="J95" s="28">
        <v>0.19</v>
      </c>
      <c r="K95" s="28">
        <v>0.19</v>
      </c>
      <c r="L95" s="28">
        <f>VLOOKUP(A95,[1]明细表!A$8:B$276,2,0)</f>
        <v>0.02</v>
      </c>
      <c r="M95" s="28">
        <f>VLOOKUP(A95,[1]明细表!A$8:C$276,3,0)</f>
        <v>0.02</v>
      </c>
      <c r="N95" s="17">
        <f t="shared" si="7"/>
        <v>117.33</v>
      </c>
      <c r="O95" s="17">
        <f t="shared" si="8"/>
        <v>15.75</v>
      </c>
    </row>
    <row r="96" s="2" customFormat="true" spans="1:15">
      <c r="A96" s="25" t="s">
        <v>209</v>
      </c>
      <c r="B96" s="21">
        <v>0</v>
      </c>
      <c r="C96" s="21">
        <v>0</v>
      </c>
      <c r="D96" s="21"/>
      <c r="E96" s="21"/>
      <c r="F96" s="21"/>
      <c r="G96" s="21"/>
      <c r="H96" s="28">
        <v>0</v>
      </c>
      <c r="I96" s="28">
        <v>0</v>
      </c>
      <c r="J96" s="28">
        <v>0</v>
      </c>
      <c r="K96" s="28">
        <v>0</v>
      </c>
      <c r="L96" s="28">
        <f>VLOOKUP(A96,[1]明细表!A$8:B$276,2,0)</f>
        <v>0</v>
      </c>
      <c r="M96" s="28">
        <f>VLOOKUP(A96,[1]明细表!A$8:C$276,3,0)</f>
        <v>0</v>
      </c>
      <c r="N96" s="17">
        <f t="shared" si="7"/>
        <v>0</v>
      </c>
      <c r="O96" s="17">
        <f t="shared" si="8"/>
        <v>0</v>
      </c>
    </row>
    <row r="97" s="2" customFormat="true" spans="1:15">
      <c r="A97" s="25" t="s">
        <v>210</v>
      </c>
      <c r="B97" s="21">
        <v>0</v>
      </c>
      <c r="C97" s="21">
        <v>0</v>
      </c>
      <c r="D97" s="21"/>
      <c r="E97" s="21"/>
      <c r="F97" s="21"/>
      <c r="G97" s="21"/>
      <c r="H97" s="28">
        <v>0</v>
      </c>
      <c r="I97" s="28">
        <v>0</v>
      </c>
      <c r="J97" s="28">
        <v>0</v>
      </c>
      <c r="K97" s="28">
        <v>0</v>
      </c>
      <c r="L97" s="28">
        <f>VLOOKUP(A97,[1]明细表!A$8:B$276,2,0)</f>
        <v>0</v>
      </c>
      <c r="M97" s="28">
        <f>VLOOKUP(A97,[1]明细表!A$8:C$276,3,0)</f>
        <v>0</v>
      </c>
      <c r="N97" s="17">
        <f t="shared" si="7"/>
        <v>0</v>
      </c>
      <c r="O97" s="17">
        <f t="shared" si="8"/>
        <v>0</v>
      </c>
    </row>
    <row r="98" s="2" customFormat="true" spans="1:15">
      <c r="A98" s="25" t="s">
        <v>211</v>
      </c>
      <c r="B98" s="21">
        <v>0</v>
      </c>
      <c r="C98" s="21">
        <v>0</v>
      </c>
      <c r="D98" s="21"/>
      <c r="E98" s="21"/>
      <c r="F98" s="21"/>
      <c r="G98" s="21"/>
      <c r="H98" s="28">
        <v>0</v>
      </c>
      <c r="I98" s="28">
        <v>0</v>
      </c>
      <c r="J98" s="28">
        <v>0</v>
      </c>
      <c r="K98" s="28">
        <v>0</v>
      </c>
      <c r="L98" s="28">
        <f>VLOOKUP(A98,[1]明细表!A$8:B$276,2,0)</f>
        <v>0</v>
      </c>
      <c r="M98" s="28">
        <f>VLOOKUP(A98,[1]明细表!A$8:C$276,3,0)</f>
        <v>0</v>
      </c>
      <c r="N98" s="17">
        <f t="shared" si="7"/>
        <v>0</v>
      </c>
      <c r="O98" s="17">
        <f t="shared" si="8"/>
        <v>0</v>
      </c>
    </row>
    <row r="99" s="2" customFormat="true" spans="1:15">
      <c r="A99" s="25" t="s">
        <v>212</v>
      </c>
      <c r="B99" s="21">
        <v>0</v>
      </c>
      <c r="C99" s="21">
        <v>0</v>
      </c>
      <c r="D99" s="21"/>
      <c r="E99" s="21"/>
      <c r="F99" s="21"/>
      <c r="G99" s="21"/>
      <c r="H99" s="28">
        <v>0</v>
      </c>
      <c r="I99" s="28">
        <v>0</v>
      </c>
      <c r="J99" s="28">
        <v>0</v>
      </c>
      <c r="K99" s="28">
        <v>0</v>
      </c>
      <c r="L99" s="28">
        <f>VLOOKUP(A99,[1]明细表!A$8:B$276,2,0)</f>
        <v>0</v>
      </c>
      <c r="M99" s="28">
        <f>VLOOKUP(A99,[1]明细表!A$8:C$276,3,0)</f>
        <v>0</v>
      </c>
      <c r="N99" s="17">
        <f t="shared" si="7"/>
        <v>0</v>
      </c>
      <c r="O99" s="17">
        <f t="shared" si="8"/>
        <v>0</v>
      </c>
    </row>
    <row r="100" s="2" customFormat="true" spans="1:15">
      <c r="A100" s="24" t="s">
        <v>50</v>
      </c>
      <c r="B100" s="21">
        <f>SUM(B101:B104)</f>
        <v>0</v>
      </c>
      <c r="C100" s="21">
        <f t="shared" ref="C100:K100" si="12">SUM(C101:C104)</f>
        <v>0</v>
      </c>
      <c r="D100" s="21">
        <f t="shared" si="12"/>
        <v>121.37</v>
      </c>
      <c r="E100" s="21">
        <f t="shared" si="12"/>
        <v>22.37</v>
      </c>
      <c r="F100" s="21">
        <f t="shared" si="12"/>
        <v>3</v>
      </c>
      <c r="G100" s="21">
        <f t="shared" si="12"/>
        <v>1</v>
      </c>
      <c r="H100" s="21">
        <f t="shared" si="12"/>
        <v>11.11</v>
      </c>
      <c r="I100" s="21">
        <f t="shared" si="12"/>
        <v>0.75</v>
      </c>
      <c r="J100" s="21">
        <f t="shared" si="12"/>
        <v>0.04</v>
      </c>
      <c r="K100" s="21">
        <f t="shared" si="12"/>
        <v>0.04</v>
      </c>
      <c r="L100" s="28">
        <f>VLOOKUP(A100,[1]明细表!A$8:B$276,2,0)</f>
        <v>0.06</v>
      </c>
      <c r="M100" s="28">
        <f>VLOOKUP(A100,[1]明细表!A$8:C$276,3,0)</f>
        <v>0.06</v>
      </c>
      <c r="N100" s="17">
        <f t="shared" si="7"/>
        <v>135.58</v>
      </c>
      <c r="O100" s="17">
        <f t="shared" si="8"/>
        <v>24.22</v>
      </c>
    </row>
    <row r="101" s="2" customFormat="true" spans="1:15">
      <c r="A101" s="25" t="s">
        <v>213</v>
      </c>
      <c r="B101" s="21">
        <v>0</v>
      </c>
      <c r="C101" s="21">
        <v>0</v>
      </c>
      <c r="D101" s="21">
        <v>121.37</v>
      </c>
      <c r="E101" s="21">
        <v>22.37</v>
      </c>
      <c r="F101" s="21">
        <v>3</v>
      </c>
      <c r="G101" s="21">
        <v>1</v>
      </c>
      <c r="H101" s="28">
        <v>11.11</v>
      </c>
      <c r="I101" s="28">
        <v>0.75</v>
      </c>
      <c r="J101" s="28">
        <v>0.04</v>
      </c>
      <c r="K101" s="28">
        <v>0.04</v>
      </c>
      <c r="L101" s="28">
        <f>VLOOKUP(A101,[1]明细表!A$8:B$276,2,0)</f>
        <v>0.06</v>
      </c>
      <c r="M101" s="28">
        <f>VLOOKUP(A101,[1]明细表!A$8:C$276,3,0)</f>
        <v>0.06</v>
      </c>
      <c r="N101" s="17">
        <f t="shared" si="7"/>
        <v>135.58</v>
      </c>
      <c r="O101" s="17">
        <f t="shared" si="8"/>
        <v>24.22</v>
      </c>
    </row>
    <row r="102" s="2" customFormat="true" spans="1:15">
      <c r="A102" s="25" t="s">
        <v>214</v>
      </c>
      <c r="B102" s="21">
        <v>0</v>
      </c>
      <c r="C102" s="21">
        <v>0</v>
      </c>
      <c r="D102" s="21"/>
      <c r="E102" s="21"/>
      <c r="F102" s="21"/>
      <c r="G102" s="21"/>
      <c r="H102" s="28">
        <v>0</v>
      </c>
      <c r="I102" s="28">
        <v>0</v>
      </c>
      <c r="J102" s="28">
        <v>0</v>
      </c>
      <c r="K102" s="28">
        <v>0</v>
      </c>
      <c r="L102" s="28">
        <f>VLOOKUP(A102,[1]明细表!A$8:B$276,2,0)</f>
        <v>0</v>
      </c>
      <c r="M102" s="28">
        <f>VLOOKUP(A102,[1]明细表!A$8:C$276,3,0)</f>
        <v>0</v>
      </c>
      <c r="N102" s="17">
        <f t="shared" si="7"/>
        <v>0</v>
      </c>
      <c r="O102" s="17">
        <f t="shared" si="8"/>
        <v>0</v>
      </c>
    </row>
    <row r="103" s="2" customFormat="true" spans="1:15">
      <c r="A103" s="25" t="s">
        <v>215</v>
      </c>
      <c r="B103" s="21">
        <v>0</v>
      </c>
      <c r="C103" s="21">
        <v>0</v>
      </c>
      <c r="D103" s="21"/>
      <c r="E103" s="21"/>
      <c r="F103" s="21"/>
      <c r="G103" s="21"/>
      <c r="H103" s="28">
        <v>0</v>
      </c>
      <c r="I103" s="28">
        <v>0</v>
      </c>
      <c r="J103" s="28">
        <v>0</v>
      </c>
      <c r="K103" s="28">
        <v>0</v>
      </c>
      <c r="L103" s="28">
        <f>VLOOKUP(A103,[1]明细表!A$8:B$276,2,0)</f>
        <v>0</v>
      </c>
      <c r="M103" s="28">
        <f>VLOOKUP(A103,[1]明细表!A$8:C$276,3,0)</f>
        <v>0</v>
      </c>
      <c r="N103" s="17">
        <f t="shared" si="7"/>
        <v>0</v>
      </c>
      <c r="O103" s="17">
        <f t="shared" si="8"/>
        <v>0</v>
      </c>
    </row>
    <row r="104" s="2" customFormat="true" spans="1:15">
      <c r="A104" s="25" t="s">
        <v>216</v>
      </c>
      <c r="B104" s="21">
        <v>0</v>
      </c>
      <c r="C104" s="21">
        <v>0</v>
      </c>
      <c r="D104" s="21"/>
      <c r="E104" s="21"/>
      <c r="F104" s="21"/>
      <c r="G104" s="21"/>
      <c r="H104" s="28">
        <v>0</v>
      </c>
      <c r="I104" s="28">
        <v>0</v>
      </c>
      <c r="J104" s="28">
        <v>0</v>
      </c>
      <c r="K104" s="28">
        <v>0</v>
      </c>
      <c r="L104" s="28">
        <f>VLOOKUP(A104,[1]明细表!A$8:B$276,2,0)</f>
        <v>0</v>
      </c>
      <c r="M104" s="28">
        <f>VLOOKUP(A104,[1]明细表!A$8:C$276,3,0)</f>
        <v>0</v>
      </c>
      <c r="N104" s="17">
        <f t="shared" si="7"/>
        <v>0</v>
      </c>
      <c r="O104" s="17">
        <f t="shared" si="8"/>
        <v>0</v>
      </c>
    </row>
    <row r="105" s="2" customFormat="true" spans="1:15">
      <c r="A105" s="24" t="s">
        <v>51</v>
      </c>
      <c r="B105" s="21">
        <f>SUM(B106:B109)</f>
        <v>0</v>
      </c>
      <c r="C105" s="21">
        <f t="shared" ref="C105:K105" si="13">SUM(C106:C109)</f>
        <v>0</v>
      </c>
      <c r="D105" s="21">
        <f t="shared" si="13"/>
        <v>24</v>
      </c>
      <c r="E105" s="21">
        <f t="shared" si="13"/>
        <v>0</v>
      </c>
      <c r="F105" s="21">
        <f t="shared" si="13"/>
        <v>0</v>
      </c>
      <c r="G105" s="21">
        <f t="shared" si="13"/>
        <v>0</v>
      </c>
      <c r="H105" s="21">
        <f t="shared" si="13"/>
        <v>23.18</v>
      </c>
      <c r="I105" s="21">
        <f t="shared" si="13"/>
        <v>0.75</v>
      </c>
      <c r="J105" s="21">
        <f t="shared" si="13"/>
        <v>0.31</v>
      </c>
      <c r="K105" s="21">
        <f t="shared" si="13"/>
        <v>0.31</v>
      </c>
      <c r="L105" s="28">
        <f>VLOOKUP(A105,[1]明细表!A$8:B$276,2,0)</f>
        <v>0.06</v>
      </c>
      <c r="M105" s="28">
        <f>VLOOKUP(A105,[1]明细表!A$8:C$276,3,0)</f>
        <v>0.06</v>
      </c>
      <c r="N105" s="17">
        <f t="shared" si="7"/>
        <v>47.55</v>
      </c>
      <c r="O105" s="17">
        <f t="shared" si="8"/>
        <v>1.12</v>
      </c>
    </row>
    <row r="106" s="2" customFormat="true" spans="1:15">
      <c r="A106" s="25" t="s">
        <v>217</v>
      </c>
      <c r="B106" s="21">
        <v>0</v>
      </c>
      <c r="C106" s="21">
        <v>0</v>
      </c>
      <c r="D106" s="21">
        <v>24</v>
      </c>
      <c r="E106" s="21">
        <v>0</v>
      </c>
      <c r="F106" s="21">
        <v>0</v>
      </c>
      <c r="G106" s="21">
        <v>0</v>
      </c>
      <c r="H106" s="28">
        <v>23.18</v>
      </c>
      <c r="I106" s="28">
        <v>0.75</v>
      </c>
      <c r="J106" s="28">
        <v>0.31</v>
      </c>
      <c r="K106" s="28">
        <v>0.31</v>
      </c>
      <c r="L106" s="28">
        <f>VLOOKUP(A106,[1]明细表!A$8:B$276,2,0)</f>
        <v>0.06</v>
      </c>
      <c r="M106" s="28">
        <f>VLOOKUP(A106,[1]明细表!A$8:C$276,3,0)</f>
        <v>0.06</v>
      </c>
      <c r="N106" s="17">
        <f t="shared" si="7"/>
        <v>47.55</v>
      </c>
      <c r="O106" s="17">
        <f t="shared" si="8"/>
        <v>1.12</v>
      </c>
    </row>
    <row r="107" s="2" customFormat="true" spans="1:15">
      <c r="A107" s="25" t="s">
        <v>218</v>
      </c>
      <c r="B107" s="21">
        <v>0</v>
      </c>
      <c r="C107" s="21">
        <v>0</v>
      </c>
      <c r="D107" s="21"/>
      <c r="E107" s="21"/>
      <c r="F107" s="21"/>
      <c r="G107" s="21"/>
      <c r="H107" s="28">
        <v>0</v>
      </c>
      <c r="I107" s="28">
        <v>0</v>
      </c>
      <c r="J107" s="28">
        <v>0</v>
      </c>
      <c r="K107" s="28">
        <v>0</v>
      </c>
      <c r="L107" s="28">
        <f>VLOOKUP(A107,[1]明细表!A$8:B$276,2,0)</f>
        <v>0</v>
      </c>
      <c r="M107" s="28">
        <f>VLOOKUP(A107,[1]明细表!A$8:C$276,3,0)</f>
        <v>0</v>
      </c>
      <c r="N107" s="17">
        <f t="shared" si="7"/>
        <v>0</v>
      </c>
      <c r="O107" s="17">
        <f t="shared" si="8"/>
        <v>0</v>
      </c>
    </row>
    <row r="108" s="2" customFormat="true" spans="1:15">
      <c r="A108" s="25" t="s">
        <v>219</v>
      </c>
      <c r="B108" s="21">
        <v>0</v>
      </c>
      <c r="C108" s="21">
        <v>0</v>
      </c>
      <c r="D108" s="21"/>
      <c r="E108" s="21"/>
      <c r="F108" s="21"/>
      <c r="G108" s="21"/>
      <c r="H108" s="28">
        <v>0</v>
      </c>
      <c r="I108" s="28">
        <v>0</v>
      </c>
      <c r="J108" s="28">
        <v>0</v>
      </c>
      <c r="K108" s="28">
        <v>0</v>
      </c>
      <c r="L108" s="28">
        <f>VLOOKUP(A108,[1]明细表!A$8:B$276,2,0)</f>
        <v>0</v>
      </c>
      <c r="M108" s="28">
        <f>VLOOKUP(A108,[1]明细表!A$8:C$276,3,0)</f>
        <v>0</v>
      </c>
      <c r="N108" s="17">
        <f t="shared" si="7"/>
        <v>0</v>
      </c>
      <c r="O108" s="17">
        <f t="shared" si="8"/>
        <v>0</v>
      </c>
    </row>
    <row r="109" s="2" customFormat="true" spans="1:15">
      <c r="A109" s="25" t="s">
        <v>220</v>
      </c>
      <c r="B109" s="21">
        <v>0</v>
      </c>
      <c r="C109" s="21">
        <v>0</v>
      </c>
      <c r="D109" s="21"/>
      <c r="E109" s="21"/>
      <c r="F109" s="21"/>
      <c r="G109" s="21"/>
      <c r="H109" s="28">
        <v>0</v>
      </c>
      <c r="I109" s="28">
        <v>0</v>
      </c>
      <c r="J109" s="28">
        <v>0</v>
      </c>
      <c r="K109" s="28">
        <v>0</v>
      </c>
      <c r="L109" s="28">
        <f>VLOOKUP(A109,[1]明细表!A$8:B$276,2,0)</f>
        <v>0</v>
      </c>
      <c r="M109" s="28">
        <f>VLOOKUP(A109,[1]明细表!A$8:C$276,3,0)</f>
        <v>0</v>
      </c>
      <c r="N109" s="17">
        <f t="shared" si="7"/>
        <v>0</v>
      </c>
      <c r="O109" s="17">
        <f t="shared" si="8"/>
        <v>0</v>
      </c>
    </row>
    <row r="110" s="2" customFormat="true" spans="1:15">
      <c r="A110" s="24" t="s">
        <v>52</v>
      </c>
      <c r="B110" s="21">
        <f>SUM(B111:B114)</f>
        <v>0</v>
      </c>
      <c r="C110" s="21">
        <f t="shared" ref="C110:K110" si="14">SUM(C111:C114)</f>
        <v>0</v>
      </c>
      <c r="D110" s="21">
        <f t="shared" si="14"/>
        <v>81.73</v>
      </c>
      <c r="E110" s="21">
        <f t="shared" si="14"/>
        <v>6.73</v>
      </c>
      <c r="F110" s="21">
        <f t="shared" si="14"/>
        <v>11</v>
      </c>
      <c r="G110" s="21">
        <f t="shared" si="14"/>
        <v>1</v>
      </c>
      <c r="H110" s="21">
        <f t="shared" si="14"/>
        <v>14.45</v>
      </c>
      <c r="I110" s="21">
        <f t="shared" si="14"/>
        <v>0.75</v>
      </c>
      <c r="J110" s="21">
        <f t="shared" si="14"/>
        <v>1.02</v>
      </c>
      <c r="K110" s="21">
        <f t="shared" si="14"/>
        <v>1.02</v>
      </c>
      <c r="L110" s="28">
        <f>VLOOKUP(A110,[1]明细表!A$8:B$276,2,0)</f>
        <v>0.07</v>
      </c>
      <c r="M110" s="28">
        <f>VLOOKUP(A110,[1]明细表!A$8:C$276,3,0)</f>
        <v>0.07</v>
      </c>
      <c r="N110" s="17">
        <f t="shared" si="7"/>
        <v>108.27</v>
      </c>
      <c r="O110" s="17">
        <f t="shared" si="8"/>
        <v>9.57</v>
      </c>
    </row>
    <row r="111" s="2" customFormat="true" spans="1:15">
      <c r="A111" s="25" t="s">
        <v>221</v>
      </c>
      <c r="B111" s="21">
        <v>0</v>
      </c>
      <c r="C111" s="21">
        <v>0</v>
      </c>
      <c r="D111" s="21">
        <v>81.73</v>
      </c>
      <c r="E111" s="21">
        <v>6.73</v>
      </c>
      <c r="F111" s="21">
        <v>11</v>
      </c>
      <c r="G111" s="21">
        <v>1</v>
      </c>
      <c r="H111" s="28">
        <v>14.45</v>
      </c>
      <c r="I111" s="28">
        <v>0.75</v>
      </c>
      <c r="J111" s="28">
        <v>1.02</v>
      </c>
      <c r="K111" s="28">
        <v>1.02</v>
      </c>
      <c r="L111" s="28">
        <f>VLOOKUP(A111,[1]明细表!A$8:B$276,2,0)</f>
        <v>0.07</v>
      </c>
      <c r="M111" s="28">
        <f>VLOOKUP(A111,[1]明细表!A$8:C$276,3,0)</f>
        <v>0.07</v>
      </c>
      <c r="N111" s="17">
        <f t="shared" si="7"/>
        <v>108.27</v>
      </c>
      <c r="O111" s="17">
        <f t="shared" si="8"/>
        <v>9.57</v>
      </c>
    </row>
    <row r="112" s="2" customFormat="true" spans="1:15">
      <c r="A112" s="25" t="s">
        <v>222</v>
      </c>
      <c r="B112" s="21">
        <v>0</v>
      </c>
      <c r="C112" s="21">
        <v>0</v>
      </c>
      <c r="D112" s="21"/>
      <c r="E112" s="21"/>
      <c r="F112" s="21"/>
      <c r="G112" s="21"/>
      <c r="H112" s="28">
        <v>0</v>
      </c>
      <c r="I112" s="28">
        <v>0</v>
      </c>
      <c r="J112" s="28">
        <v>0</v>
      </c>
      <c r="K112" s="28">
        <v>0</v>
      </c>
      <c r="L112" s="28">
        <f>VLOOKUP(A112,[1]明细表!A$8:B$276,2,0)</f>
        <v>0</v>
      </c>
      <c r="M112" s="28">
        <f>VLOOKUP(A112,[1]明细表!A$8:C$276,3,0)</f>
        <v>0</v>
      </c>
      <c r="N112" s="17">
        <f t="shared" si="7"/>
        <v>0</v>
      </c>
      <c r="O112" s="17">
        <f t="shared" si="8"/>
        <v>0</v>
      </c>
    </row>
    <row r="113" s="2" customFormat="true" spans="1:15">
      <c r="A113" s="25" t="s">
        <v>223</v>
      </c>
      <c r="B113" s="21">
        <v>0</v>
      </c>
      <c r="C113" s="21">
        <v>0</v>
      </c>
      <c r="D113" s="21"/>
      <c r="E113" s="21"/>
      <c r="F113" s="21"/>
      <c r="G113" s="21"/>
      <c r="H113" s="28">
        <v>0</v>
      </c>
      <c r="I113" s="28">
        <v>0</v>
      </c>
      <c r="J113" s="28">
        <v>0</v>
      </c>
      <c r="K113" s="28">
        <v>0</v>
      </c>
      <c r="L113" s="28">
        <f>VLOOKUP(A113,[1]明细表!A$8:B$276,2,0)</f>
        <v>0</v>
      </c>
      <c r="M113" s="28">
        <f>VLOOKUP(A113,[1]明细表!A$8:C$276,3,0)</f>
        <v>0</v>
      </c>
      <c r="N113" s="17">
        <f t="shared" si="7"/>
        <v>0</v>
      </c>
      <c r="O113" s="17">
        <f t="shared" si="8"/>
        <v>0</v>
      </c>
    </row>
    <row r="114" s="2" customFormat="true" spans="1:15">
      <c r="A114" s="25" t="s">
        <v>224</v>
      </c>
      <c r="B114" s="21">
        <v>0</v>
      </c>
      <c r="C114" s="21">
        <v>0</v>
      </c>
      <c r="D114" s="21"/>
      <c r="E114" s="21"/>
      <c r="F114" s="21"/>
      <c r="G114" s="21"/>
      <c r="H114" s="28">
        <v>0</v>
      </c>
      <c r="I114" s="28">
        <v>0</v>
      </c>
      <c r="J114" s="28">
        <v>0</v>
      </c>
      <c r="K114" s="28">
        <v>0</v>
      </c>
      <c r="L114" s="28">
        <f>VLOOKUP(A114,[1]明细表!A$8:B$276,2,0)</f>
        <v>0</v>
      </c>
      <c r="M114" s="28">
        <f>VLOOKUP(A114,[1]明细表!A$8:C$276,3,0)</f>
        <v>0</v>
      </c>
      <c r="N114" s="17">
        <f t="shared" si="7"/>
        <v>0</v>
      </c>
      <c r="O114" s="17">
        <f t="shared" si="8"/>
        <v>0</v>
      </c>
    </row>
    <row r="115" s="2" customFormat="true" spans="1:15">
      <c r="A115" s="24" t="s">
        <v>53</v>
      </c>
      <c r="B115" s="21">
        <f>SUM(B116:B118)</f>
        <v>0</v>
      </c>
      <c r="C115" s="21">
        <f t="shared" ref="C115:K115" si="15">SUM(C116:C118)</f>
        <v>0</v>
      </c>
      <c r="D115" s="21">
        <f t="shared" si="15"/>
        <v>21.44</v>
      </c>
      <c r="E115" s="21">
        <f t="shared" si="15"/>
        <v>9.44</v>
      </c>
      <c r="F115" s="21">
        <f t="shared" si="15"/>
        <v>1</v>
      </c>
      <c r="G115" s="21">
        <f t="shared" si="15"/>
        <v>1</v>
      </c>
      <c r="H115" s="21">
        <f t="shared" si="15"/>
        <v>30.64</v>
      </c>
      <c r="I115" s="21">
        <f t="shared" si="15"/>
        <v>0.75</v>
      </c>
      <c r="J115" s="21">
        <f t="shared" si="15"/>
        <v>17.2</v>
      </c>
      <c r="K115" s="21">
        <f t="shared" si="15"/>
        <v>0.1</v>
      </c>
      <c r="L115" s="28">
        <f>VLOOKUP(A115,[1]明细表!A$8:B$276,2,0)</f>
        <v>0.03</v>
      </c>
      <c r="M115" s="28">
        <f>VLOOKUP(A115,[1]明细表!A$8:C$276,3,0)</f>
        <v>0.03</v>
      </c>
      <c r="N115" s="17">
        <f t="shared" si="7"/>
        <v>70.31</v>
      </c>
      <c r="O115" s="17">
        <f t="shared" si="8"/>
        <v>11.32</v>
      </c>
    </row>
    <row r="116" s="2" customFormat="true" spans="1:15">
      <c r="A116" s="25" t="s">
        <v>225</v>
      </c>
      <c r="B116" s="21">
        <v>0</v>
      </c>
      <c r="C116" s="21">
        <v>0</v>
      </c>
      <c r="D116" s="21">
        <v>21.44</v>
      </c>
      <c r="E116" s="21">
        <v>9.44</v>
      </c>
      <c r="F116" s="21">
        <v>1</v>
      </c>
      <c r="G116" s="21">
        <v>1</v>
      </c>
      <c r="H116" s="28">
        <v>30.64</v>
      </c>
      <c r="I116" s="28">
        <v>0.75</v>
      </c>
      <c r="J116" s="28">
        <v>17.2</v>
      </c>
      <c r="K116" s="28">
        <v>0.1</v>
      </c>
      <c r="L116" s="28">
        <f>VLOOKUP(A116,[1]明细表!A$8:B$276,2,0)</f>
        <v>0.03</v>
      </c>
      <c r="M116" s="28">
        <f>VLOOKUP(A116,[1]明细表!A$8:C$276,3,0)</f>
        <v>0.03</v>
      </c>
      <c r="N116" s="17">
        <f t="shared" si="7"/>
        <v>70.31</v>
      </c>
      <c r="O116" s="17">
        <f t="shared" si="8"/>
        <v>11.32</v>
      </c>
    </row>
    <row r="117" s="2" customFormat="true" spans="1:15">
      <c r="A117" s="25" t="s">
        <v>226</v>
      </c>
      <c r="B117" s="21">
        <v>0</v>
      </c>
      <c r="C117" s="21">
        <v>0</v>
      </c>
      <c r="D117" s="21"/>
      <c r="E117" s="21"/>
      <c r="F117" s="21"/>
      <c r="G117" s="21"/>
      <c r="H117" s="28">
        <v>0</v>
      </c>
      <c r="I117" s="28">
        <v>0</v>
      </c>
      <c r="J117" s="28">
        <v>0</v>
      </c>
      <c r="K117" s="28">
        <v>0</v>
      </c>
      <c r="L117" s="28">
        <f>VLOOKUP(A117,[1]明细表!A$8:B$276,2,0)</f>
        <v>0</v>
      </c>
      <c r="M117" s="28">
        <f>VLOOKUP(A117,[1]明细表!A$8:C$276,3,0)</f>
        <v>0</v>
      </c>
      <c r="N117" s="17">
        <f t="shared" si="7"/>
        <v>0</v>
      </c>
      <c r="O117" s="17">
        <f t="shared" si="8"/>
        <v>0</v>
      </c>
    </row>
    <row r="118" s="2" customFormat="true" spans="1:15">
      <c r="A118" s="25" t="s">
        <v>227</v>
      </c>
      <c r="B118" s="21">
        <v>0</v>
      </c>
      <c r="C118" s="21">
        <v>0</v>
      </c>
      <c r="D118" s="21"/>
      <c r="E118" s="21"/>
      <c r="F118" s="21"/>
      <c r="G118" s="21"/>
      <c r="H118" s="28">
        <v>0</v>
      </c>
      <c r="I118" s="28">
        <v>0</v>
      </c>
      <c r="J118" s="28">
        <v>0</v>
      </c>
      <c r="K118" s="28">
        <v>0</v>
      </c>
      <c r="L118" s="28">
        <f>VLOOKUP(A118,[1]明细表!A$8:B$276,2,0)</f>
        <v>0</v>
      </c>
      <c r="M118" s="28">
        <f>VLOOKUP(A118,[1]明细表!A$8:C$276,3,0)</f>
        <v>0</v>
      </c>
      <c r="N118" s="17">
        <f t="shared" si="7"/>
        <v>0</v>
      </c>
      <c r="O118" s="17">
        <f t="shared" si="8"/>
        <v>0</v>
      </c>
    </row>
    <row r="119" s="2" customFormat="true" spans="1:15">
      <c r="A119" s="24" t="s">
        <v>54</v>
      </c>
      <c r="B119" s="21">
        <f>SUM(B120:B122)</f>
        <v>0</v>
      </c>
      <c r="C119" s="21">
        <f t="shared" ref="C119:K119" si="16">SUM(C120:C122)</f>
        <v>0</v>
      </c>
      <c r="D119" s="21">
        <f t="shared" si="16"/>
        <v>-25.13</v>
      </c>
      <c r="E119" s="21">
        <f t="shared" si="16"/>
        <v>7.87</v>
      </c>
      <c r="F119" s="21">
        <f t="shared" si="16"/>
        <v>4</v>
      </c>
      <c r="G119" s="21">
        <f t="shared" si="16"/>
        <v>2</v>
      </c>
      <c r="H119" s="21">
        <f t="shared" si="16"/>
        <v>10.16</v>
      </c>
      <c r="I119" s="21">
        <f t="shared" si="16"/>
        <v>0.75</v>
      </c>
      <c r="J119" s="21">
        <f t="shared" si="16"/>
        <v>0.24</v>
      </c>
      <c r="K119" s="21">
        <f t="shared" si="16"/>
        <v>0.24</v>
      </c>
      <c r="L119" s="28">
        <f>VLOOKUP(A119,[1]明细表!A$8:B$276,2,0)</f>
        <v>0.06</v>
      </c>
      <c r="M119" s="28">
        <f>VLOOKUP(A119,[1]明细表!A$8:C$276,3,0)</f>
        <v>0.06</v>
      </c>
      <c r="N119" s="17">
        <f t="shared" si="7"/>
        <v>-10.67</v>
      </c>
      <c r="O119" s="17">
        <f t="shared" si="8"/>
        <v>10.92</v>
      </c>
    </row>
    <row r="120" s="2" customFormat="true" spans="1:15">
      <c r="A120" s="25" t="s">
        <v>228</v>
      </c>
      <c r="B120" s="21">
        <v>0</v>
      </c>
      <c r="C120" s="21">
        <v>0</v>
      </c>
      <c r="D120" s="21">
        <v>-25.13</v>
      </c>
      <c r="E120" s="21">
        <v>7.87</v>
      </c>
      <c r="F120" s="21">
        <v>4</v>
      </c>
      <c r="G120" s="21">
        <v>2</v>
      </c>
      <c r="H120" s="28">
        <v>10.16</v>
      </c>
      <c r="I120" s="28">
        <v>0.75</v>
      </c>
      <c r="J120" s="28">
        <v>0.24</v>
      </c>
      <c r="K120" s="28">
        <v>0.24</v>
      </c>
      <c r="L120" s="28">
        <f>VLOOKUP(A120,[1]明细表!A$8:B$276,2,0)</f>
        <v>0.06</v>
      </c>
      <c r="M120" s="28">
        <f>VLOOKUP(A120,[1]明细表!A$8:C$276,3,0)</f>
        <v>0.06</v>
      </c>
      <c r="N120" s="17">
        <f t="shared" si="7"/>
        <v>-10.67</v>
      </c>
      <c r="O120" s="17">
        <f t="shared" si="8"/>
        <v>10.92</v>
      </c>
    </row>
    <row r="121" s="2" customFormat="true" spans="1:15">
      <c r="A121" s="25" t="s">
        <v>229</v>
      </c>
      <c r="B121" s="21">
        <v>0</v>
      </c>
      <c r="C121" s="21">
        <v>0</v>
      </c>
      <c r="D121" s="21"/>
      <c r="E121" s="21"/>
      <c r="F121" s="21"/>
      <c r="G121" s="21"/>
      <c r="H121" s="28">
        <v>0</v>
      </c>
      <c r="I121" s="28">
        <v>0</v>
      </c>
      <c r="J121" s="28">
        <v>0</v>
      </c>
      <c r="K121" s="28">
        <v>0</v>
      </c>
      <c r="L121" s="28">
        <f>VLOOKUP(A121,[1]明细表!A$8:B$276,2,0)</f>
        <v>0</v>
      </c>
      <c r="M121" s="28">
        <f>VLOOKUP(A121,[1]明细表!A$8:C$276,3,0)</f>
        <v>0</v>
      </c>
      <c r="N121" s="17">
        <f t="shared" si="7"/>
        <v>0</v>
      </c>
      <c r="O121" s="17">
        <f t="shared" si="8"/>
        <v>0</v>
      </c>
    </row>
    <row r="122" s="2" customFormat="true" spans="1:15">
      <c r="A122" s="25" t="s">
        <v>230</v>
      </c>
      <c r="B122" s="21">
        <v>0</v>
      </c>
      <c r="C122" s="21">
        <v>0</v>
      </c>
      <c r="D122" s="21"/>
      <c r="E122" s="21"/>
      <c r="F122" s="21"/>
      <c r="G122" s="21"/>
      <c r="H122" s="28">
        <v>0</v>
      </c>
      <c r="I122" s="28">
        <v>0</v>
      </c>
      <c r="J122" s="28">
        <v>0</v>
      </c>
      <c r="K122" s="28">
        <v>0</v>
      </c>
      <c r="L122" s="28">
        <f>VLOOKUP(A122,[1]明细表!A$8:B$276,2,0)</f>
        <v>0</v>
      </c>
      <c r="M122" s="28">
        <f>VLOOKUP(A122,[1]明细表!A$8:C$276,3,0)</f>
        <v>0</v>
      </c>
      <c r="N122" s="17">
        <f t="shared" si="7"/>
        <v>0</v>
      </c>
      <c r="O122" s="17">
        <f t="shared" si="8"/>
        <v>0</v>
      </c>
    </row>
    <row r="123" s="2" customFormat="true" spans="1:15">
      <c r="A123" s="24" t="s">
        <v>55</v>
      </c>
      <c r="B123" s="21">
        <f>SUM(B124:B128)</f>
        <v>0</v>
      </c>
      <c r="C123" s="21">
        <f t="shared" ref="C123:K123" si="17">SUM(C124:C128)</f>
        <v>0</v>
      </c>
      <c r="D123" s="21">
        <f t="shared" si="17"/>
        <v>61.94</v>
      </c>
      <c r="E123" s="21">
        <f t="shared" si="17"/>
        <v>16.94</v>
      </c>
      <c r="F123" s="21">
        <f t="shared" si="17"/>
        <v>-2</v>
      </c>
      <c r="G123" s="21">
        <f t="shared" si="17"/>
        <v>0</v>
      </c>
      <c r="H123" s="21">
        <f t="shared" si="17"/>
        <v>15.99</v>
      </c>
      <c r="I123" s="21">
        <f t="shared" si="17"/>
        <v>0.75</v>
      </c>
      <c r="J123" s="21">
        <f t="shared" si="17"/>
        <v>0.22</v>
      </c>
      <c r="K123" s="21">
        <f t="shared" si="17"/>
        <v>0.22</v>
      </c>
      <c r="L123" s="28">
        <f>VLOOKUP(A123,[1]明细表!A$8:B$276,2,0)</f>
        <v>0.02</v>
      </c>
      <c r="M123" s="28">
        <f>VLOOKUP(A123,[1]明细表!A$8:C$276,3,0)</f>
        <v>0.02</v>
      </c>
      <c r="N123" s="17">
        <f t="shared" si="7"/>
        <v>76.17</v>
      </c>
      <c r="O123" s="17">
        <f t="shared" si="8"/>
        <v>17.93</v>
      </c>
    </row>
    <row r="124" s="2" customFormat="true" spans="1:15">
      <c r="A124" s="25" t="s">
        <v>231</v>
      </c>
      <c r="B124" s="21">
        <v>0</v>
      </c>
      <c r="C124" s="21">
        <v>0</v>
      </c>
      <c r="D124" s="21">
        <v>61.94</v>
      </c>
      <c r="E124" s="21">
        <v>16.94</v>
      </c>
      <c r="F124" s="21">
        <v>-2</v>
      </c>
      <c r="G124" s="21">
        <v>0</v>
      </c>
      <c r="H124" s="28">
        <v>15.99</v>
      </c>
      <c r="I124" s="28">
        <v>0.75</v>
      </c>
      <c r="J124" s="28">
        <v>0.22</v>
      </c>
      <c r="K124" s="28">
        <v>0.22</v>
      </c>
      <c r="L124" s="28">
        <f>VLOOKUP(A124,[1]明细表!A$8:B$276,2,0)</f>
        <v>0.02</v>
      </c>
      <c r="M124" s="28">
        <f>VLOOKUP(A124,[1]明细表!A$8:C$276,3,0)</f>
        <v>0.02</v>
      </c>
      <c r="N124" s="17">
        <f t="shared" si="7"/>
        <v>76.17</v>
      </c>
      <c r="O124" s="17">
        <f t="shared" si="8"/>
        <v>17.93</v>
      </c>
    </row>
    <row r="125" s="2" customFormat="true" spans="1:15">
      <c r="A125" s="25" t="s">
        <v>232</v>
      </c>
      <c r="B125" s="21">
        <v>0</v>
      </c>
      <c r="C125" s="21">
        <v>0</v>
      </c>
      <c r="D125" s="21"/>
      <c r="E125" s="21"/>
      <c r="F125" s="21"/>
      <c r="G125" s="21"/>
      <c r="H125" s="28">
        <v>0</v>
      </c>
      <c r="I125" s="28">
        <v>0</v>
      </c>
      <c r="J125" s="28">
        <v>0</v>
      </c>
      <c r="K125" s="28">
        <v>0</v>
      </c>
      <c r="L125" s="28">
        <f>VLOOKUP(A125,[1]明细表!A$8:B$276,2,0)</f>
        <v>0</v>
      </c>
      <c r="M125" s="28">
        <f>VLOOKUP(A125,[1]明细表!A$8:C$276,3,0)</f>
        <v>0</v>
      </c>
      <c r="N125" s="17">
        <f t="shared" si="7"/>
        <v>0</v>
      </c>
      <c r="O125" s="17">
        <f t="shared" si="8"/>
        <v>0</v>
      </c>
    </row>
    <row r="126" s="2" customFormat="true" spans="1:15">
      <c r="A126" s="25" t="s">
        <v>233</v>
      </c>
      <c r="B126" s="21">
        <v>0</v>
      </c>
      <c r="C126" s="21">
        <v>0</v>
      </c>
      <c r="D126" s="21"/>
      <c r="E126" s="21"/>
      <c r="F126" s="21"/>
      <c r="G126" s="21"/>
      <c r="H126" s="28">
        <v>0</v>
      </c>
      <c r="I126" s="28">
        <v>0</v>
      </c>
      <c r="J126" s="28">
        <v>0</v>
      </c>
      <c r="K126" s="28">
        <v>0</v>
      </c>
      <c r="L126" s="28">
        <f>VLOOKUP(A126,[1]明细表!A$8:B$276,2,0)</f>
        <v>0</v>
      </c>
      <c r="M126" s="28">
        <f>VLOOKUP(A126,[1]明细表!A$8:C$276,3,0)</f>
        <v>0</v>
      </c>
      <c r="N126" s="17">
        <f t="shared" si="7"/>
        <v>0</v>
      </c>
      <c r="O126" s="17">
        <f t="shared" si="8"/>
        <v>0</v>
      </c>
    </row>
    <row r="127" s="2" customFormat="true" spans="1:15">
      <c r="A127" s="25" t="s">
        <v>234</v>
      </c>
      <c r="B127" s="21">
        <v>0</v>
      </c>
      <c r="C127" s="21">
        <v>0</v>
      </c>
      <c r="D127" s="21"/>
      <c r="E127" s="21"/>
      <c r="F127" s="21"/>
      <c r="G127" s="21"/>
      <c r="H127" s="28">
        <v>0</v>
      </c>
      <c r="I127" s="28">
        <v>0</v>
      </c>
      <c r="J127" s="28">
        <v>0</v>
      </c>
      <c r="K127" s="28">
        <v>0</v>
      </c>
      <c r="L127" s="28">
        <f>VLOOKUP(A127,[1]明细表!A$8:B$276,2,0)</f>
        <v>0</v>
      </c>
      <c r="M127" s="28">
        <f>VLOOKUP(A127,[1]明细表!A$8:C$276,3,0)</f>
        <v>0</v>
      </c>
      <c r="N127" s="17">
        <f t="shared" si="7"/>
        <v>0</v>
      </c>
      <c r="O127" s="17">
        <f t="shared" si="8"/>
        <v>0</v>
      </c>
    </row>
    <row r="128" s="2" customFormat="true" spans="1:15">
      <c r="A128" s="25" t="s">
        <v>235</v>
      </c>
      <c r="B128" s="21">
        <v>0</v>
      </c>
      <c r="C128" s="21">
        <v>0</v>
      </c>
      <c r="D128" s="21"/>
      <c r="E128" s="21"/>
      <c r="F128" s="21"/>
      <c r="G128" s="21"/>
      <c r="H128" s="28">
        <v>0</v>
      </c>
      <c r="I128" s="28">
        <v>0</v>
      </c>
      <c r="J128" s="28">
        <v>0</v>
      </c>
      <c r="K128" s="28">
        <v>0</v>
      </c>
      <c r="L128" s="28">
        <f>VLOOKUP(A128,[1]明细表!A$8:B$276,2,0)</f>
        <v>0</v>
      </c>
      <c r="M128" s="28">
        <f>VLOOKUP(A128,[1]明细表!A$8:C$276,3,0)</f>
        <v>0</v>
      </c>
      <c r="N128" s="17">
        <f t="shared" si="7"/>
        <v>0</v>
      </c>
      <c r="O128" s="17">
        <f t="shared" si="8"/>
        <v>0</v>
      </c>
    </row>
    <row r="129" s="2" customFormat="true" spans="1:15">
      <c r="A129" s="24" t="s">
        <v>56</v>
      </c>
      <c r="B129" s="21">
        <f>SUM(B130:B133)</f>
        <v>0</v>
      </c>
      <c r="C129" s="21">
        <f t="shared" ref="C129:K129" si="18">SUM(C130:C133)</f>
        <v>0</v>
      </c>
      <c r="D129" s="21">
        <f t="shared" si="18"/>
        <v>39.74</v>
      </c>
      <c r="E129" s="21">
        <f t="shared" si="18"/>
        <v>9.74</v>
      </c>
      <c r="F129" s="21">
        <f t="shared" si="18"/>
        <v>0</v>
      </c>
      <c r="G129" s="21">
        <f t="shared" si="18"/>
        <v>0</v>
      </c>
      <c r="H129" s="21">
        <f t="shared" si="18"/>
        <v>54.61</v>
      </c>
      <c r="I129" s="21">
        <f t="shared" si="18"/>
        <v>0.75</v>
      </c>
      <c r="J129" s="21">
        <f t="shared" si="18"/>
        <v>5.57</v>
      </c>
      <c r="K129" s="21">
        <f t="shared" si="18"/>
        <v>0.57</v>
      </c>
      <c r="L129" s="28">
        <f>VLOOKUP(A129,[1]明细表!A$8:B$276,2,0)</f>
        <v>0.07</v>
      </c>
      <c r="M129" s="28">
        <f>VLOOKUP(A129,[1]明细表!A$8:C$276,3,0)</f>
        <v>0.07</v>
      </c>
      <c r="N129" s="17">
        <f t="shared" si="7"/>
        <v>99.99</v>
      </c>
      <c r="O129" s="17">
        <f t="shared" si="8"/>
        <v>11.13</v>
      </c>
    </row>
    <row r="130" s="2" customFormat="true" spans="1:15">
      <c r="A130" s="25" t="s">
        <v>236</v>
      </c>
      <c r="B130" s="21">
        <v>0</v>
      </c>
      <c r="C130" s="21">
        <v>0</v>
      </c>
      <c r="D130" s="21">
        <v>39.74</v>
      </c>
      <c r="E130" s="21">
        <v>9.74</v>
      </c>
      <c r="F130" s="21">
        <v>0</v>
      </c>
      <c r="G130" s="21">
        <v>0</v>
      </c>
      <c r="H130" s="28">
        <v>54.61</v>
      </c>
      <c r="I130" s="28">
        <v>0.75</v>
      </c>
      <c r="J130" s="28">
        <v>5.57</v>
      </c>
      <c r="K130" s="28">
        <v>0.57</v>
      </c>
      <c r="L130" s="28">
        <f>VLOOKUP(A130,[1]明细表!A$8:B$276,2,0)</f>
        <v>0.07</v>
      </c>
      <c r="M130" s="28">
        <f>VLOOKUP(A130,[1]明细表!A$8:C$276,3,0)</f>
        <v>0.07</v>
      </c>
      <c r="N130" s="17">
        <f t="shared" si="7"/>
        <v>99.99</v>
      </c>
      <c r="O130" s="17">
        <f t="shared" si="8"/>
        <v>11.13</v>
      </c>
    </row>
    <row r="131" s="2" customFormat="true" spans="1:15">
      <c r="A131" s="25" t="s">
        <v>237</v>
      </c>
      <c r="B131" s="21">
        <v>0</v>
      </c>
      <c r="C131" s="21">
        <v>0</v>
      </c>
      <c r="D131" s="21"/>
      <c r="E131" s="21"/>
      <c r="F131" s="21"/>
      <c r="G131" s="21"/>
      <c r="H131" s="28">
        <v>0</v>
      </c>
      <c r="I131" s="28">
        <v>0</v>
      </c>
      <c r="J131" s="28">
        <v>0</v>
      </c>
      <c r="K131" s="28">
        <v>0</v>
      </c>
      <c r="L131" s="28">
        <f>VLOOKUP(A131,[1]明细表!A$8:B$276,2,0)</f>
        <v>0</v>
      </c>
      <c r="M131" s="28">
        <f>VLOOKUP(A131,[1]明细表!A$8:C$276,3,0)</f>
        <v>0</v>
      </c>
      <c r="N131" s="17">
        <f t="shared" si="7"/>
        <v>0</v>
      </c>
      <c r="O131" s="17">
        <f t="shared" si="8"/>
        <v>0</v>
      </c>
    </row>
    <row r="132" s="2" customFormat="true" spans="1:15">
      <c r="A132" s="25" t="s">
        <v>238</v>
      </c>
      <c r="B132" s="21">
        <v>0</v>
      </c>
      <c r="C132" s="21">
        <v>0</v>
      </c>
      <c r="D132" s="21"/>
      <c r="E132" s="21"/>
      <c r="F132" s="21"/>
      <c r="G132" s="21"/>
      <c r="H132" s="28">
        <v>0</v>
      </c>
      <c r="I132" s="28">
        <v>0</v>
      </c>
      <c r="J132" s="28">
        <v>0</v>
      </c>
      <c r="K132" s="28">
        <v>0</v>
      </c>
      <c r="L132" s="28">
        <f>VLOOKUP(A132,[1]明细表!A$8:B$276,2,0)</f>
        <v>0</v>
      </c>
      <c r="M132" s="28">
        <f>VLOOKUP(A132,[1]明细表!A$8:C$276,3,0)</f>
        <v>0</v>
      </c>
      <c r="N132" s="17">
        <f t="shared" si="7"/>
        <v>0</v>
      </c>
      <c r="O132" s="17">
        <f t="shared" si="8"/>
        <v>0</v>
      </c>
    </row>
    <row r="133" s="2" customFormat="true" spans="1:15">
      <c r="A133" s="25" t="s">
        <v>239</v>
      </c>
      <c r="B133" s="21">
        <v>0</v>
      </c>
      <c r="C133" s="21">
        <v>0</v>
      </c>
      <c r="D133" s="21"/>
      <c r="E133" s="21"/>
      <c r="F133" s="21"/>
      <c r="G133" s="21"/>
      <c r="H133" s="28">
        <v>0</v>
      </c>
      <c r="I133" s="28">
        <v>0</v>
      </c>
      <c r="J133" s="28">
        <v>0</v>
      </c>
      <c r="K133" s="28">
        <v>0</v>
      </c>
      <c r="L133" s="28">
        <f>VLOOKUP(A133,[1]明细表!A$8:B$276,2,0)</f>
        <v>0</v>
      </c>
      <c r="M133" s="28">
        <f>VLOOKUP(A133,[1]明细表!A$8:C$276,3,0)</f>
        <v>0</v>
      </c>
      <c r="N133" s="17">
        <f t="shared" si="7"/>
        <v>0</v>
      </c>
      <c r="O133" s="17">
        <f t="shared" si="8"/>
        <v>0</v>
      </c>
    </row>
    <row r="134" s="2" customFormat="true" spans="1:15">
      <c r="A134" s="24" t="s">
        <v>57</v>
      </c>
      <c r="B134" s="21">
        <f>SUM(B135:B138)</f>
        <v>0</v>
      </c>
      <c r="C134" s="21">
        <f t="shared" ref="C134:K134" si="19">SUM(C135:C138)</f>
        <v>0</v>
      </c>
      <c r="D134" s="21">
        <f t="shared" si="19"/>
        <v>74.69</v>
      </c>
      <c r="E134" s="21">
        <f t="shared" si="19"/>
        <v>14.69</v>
      </c>
      <c r="F134" s="21">
        <f t="shared" si="19"/>
        <v>3</v>
      </c>
      <c r="G134" s="21">
        <f t="shared" si="19"/>
        <v>1</v>
      </c>
      <c r="H134" s="21">
        <f t="shared" si="19"/>
        <v>44.92</v>
      </c>
      <c r="I134" s="21">
        <f t="shared" si="19"/>
        <v>0.75</v>
      </c>
      <c r="J134" s="21">
        <f t="shared" si="19"/>
        <v>-52.52</v>
      </c>
      <c r="K134" s="21">
        <f t="shared" si="19"/>
        <v>0.48</v>
      </c>
      <c r="L134" s="28">
        <f>VLOOKUP(A134,[1]明细表!A$8:B$276,2,0)</f>
        <v>0</v>
      </c>
      <c r="M134" s="28">
        <f>VLOOKUP(A134,[1]明细表!A$8:C$276,3,0)</f>
        <v>0</v>
      </c>
      <c r="N134" s="17">
        <f t="shared" si="7"/>
        <v>70.09</v>
      </c>
      <c r="O134" s="17">
        <f t="shared" si="8"/>
        <v>16.92</v>
      </c>
    </row>
    <row r="135" s="2" customFormat="true" spans="1:15">
      <c r="A135" s="25" t="s">
        <v>240</v>
      </c>
      <c r="B135" s="21">
        <v>0</v>
      </c>
      <c r="C135" s="21">
        <v>0</v>
      </c>
      <c r="D135" s="21">
        <v>74.69</v>
      </c>
      <c r="E135" s="21">
        <v>14.69</v>
      </c>
      <c r="F135" s="21">
        <v>3</v>
      </c>
      <c r="G135" s="21">
        <v>1</v>
      </c>
      <c r="H135" s="28">
        <v>44.92</v>
      </c>
      <c r="I135" s="28">
        <v>0.75</v>
      </c>
      <c r="J135" s="28">
        <v>-52.52</v>
      </c>
      <c r="K135" s="28">
        <v>0.48</v>
      </c>
      <c r="L135" s="28">
        <f>VLOOKUP(A135,[1]明细表!A$8:B$276,2,0)</f>
        <v>0</v>
      </c>
      <c r="M135" s="28">
        <f>VLOOKUP(A135,[1]明细表!A$8:C$276,3,0)</f>
        <v>0</v>
      </c>
      <c r="N135" s="17">
        <f t="shared" si="7"/>
        <v>70.09</v>
      </c>
      <c r="O135" s="17">
        <f t="shared" si="8"/>
        <v>16.92</v>
      </c>
    </row>
    <row r="136" s="2" customFormat="true" spans="1:15">
      <c r="A136" s="25" t="s">
        <v>241</v>
      </c>
      <c r="B136" s="21">
        <v>0</v>
      </c>
      <c r="C136" s="21">
        <v>0</v>
      </c>
      <c r="D136" s="21"/>
      <c r="E136" s="21"/>
      <c r="F136" s="21"/>
      <c r="G136" s="21"/>
      <c r="H136" s="28">
        <v>0</v>
      </c>
      <c r="I136" s="28">
        <v>0</v>
      </c>
      <c r="J136" s="28">
        <v>0</v>
      </c>
      <c r="K136" s="28">
        <v>0</v>
      </c>
      <c r="L136" s="28">
        <f>VLOOKUP(A136,[1]明细表!A$8:B$276,2,0)</f>
        <v>0</v>
      </c>
      <c r="M136" s="28">
        <f>VLOOKUP(A136,[1]明细表!A$8:C$276,3,0)</f>
        <v>0</v>
      </c>
      <c r="N136" s="17">
        <f t="shared" ref="N136:N199" si="20">B136+D136+F136+H136+J136+L136</f>
        <v>0</v>
      </c>
      <c r="O136" s="17">
        <f t="shared" ref="O136:O199" si="21">C136+E136+G136+I136+K136+M136</f>
        <v>0</v>
      </c>
    </row>
    <row r="137" s="2" customFormat="true" spans="1:15">
      <c r="A137" s="25" t="s">
        <v>242</v>
      </c>
      <c r="B137" s="21">
        <v>0</v>
      </c>
      <c r="C137" s="21">
        <v>0</v>
      </c>
      <c r="D137" s="21"/>
      <c r="E137" s="21"/>
      <c r="F137" s="21"/>
      <c r="G137" s="21"/>
      <c r="H137" s="28">
        <v>0</v>
      </c>
      <c r="I137" s="28">
        <v>0</v>
      </c>
      <c r="J137" s="28">
        <v>0</v>
      </c>
      <c r="K137" s="28">
        <v>0</v>
      </c>
      <c r="L137" s="28">
        <f>VLOOKUP(A137,[1]明细表!A$8:B$276,2,0)</f>
        <v>0</v>
      </c>
      <c r="M137" s="28">
        <f>VLOOKUP(A137,[1]明细表!A$8:C$276,3,0)</f>
        <v>0</v>
      </c>
      <c r="N137" s="17">
        <f t="shared" si="20"/>
        <v>0</v>
      </c>
      <c r="O137" s="17">
        <f t="shared" si="21"/>
        <v>0</v>
      </c>
    </row>
    <row r="138" s="2" customFormat="true" spans="1:15">
      <c r="A138" s="25" t="s">
        <v>243</v>
      </c>
      <c r="B138" s="21">
        <v>0</v>
      </c>
      <c r="C138" s="21">
        <v>0</v>
      </c>
      <c r="D138" s="21"/>
      <c r="E138" s="21"/>
      <c r="F138" s="21"/>
      <c r="G138" s="21"/>
      <c r="H138" s="28">
        <v>0</v>
      </c>
      <c r="I138" s="28">
        <v>0</v>
      </c>
      <c r="J138" s="28">
        <v>0</v>
      </c>
      <c r="K138" s="28">
        <v>0</v>
      </c>
      <c r="L138" s="28">
        <f>VLOOKUP(A138,[1]明细表!A$8:B$276,2,0)</f>
        <v>0</v>
      </c>
      <c r="M138" s="28">
        <f>VLOOKUP(A138,[1]明细表!A$8:C$276,3,0)</f>
        <v>0</v>
      </c>
      <c r="N138" s="17">
        <f t="shared" si="20"/>
        <v>0</v>
      </c>
      <c r="O138" s="17">
        <f t="shared" si="21"/>
        <v>0</v>
      </c>
    </row>
    <row r="139" s="2" customFormat="true" spans="1:15">
      <c r="A139" s="24" t="s">
        <v>58</v>
      </c>
      <c r="B139" s="21">
        <f>SUM(B140:B142)</f>
        <v>0</v>
      </c>
      <c r="C139" s="21">
        <f t="shared" ref="C139:K139" si="22">SUM(C140:C142)</f>
        <v>0</v>
      </c>
      <c r="D139" s="21">
        <f t="shared" si="22"/>
        <v>33</v>
      </c>
      <c r="E139" s="21">
        <f t="shared" si="22"/>
        <v>0</v>
      </c>
      <c r="F139" s="21">
        <f t="shared" si="22"/>
        <v>0</v>
      </c>
      <c r="G139" s="21">
        <f t="shared" si="22"/>
        <v>0</v>
      </c>
      <c r="H139" s="21">
        <f t="shared" si="22"/>
        <v>24.56</v>
      </c>
      <c r="I139" s="21">
        <f t="shared" si="22"/>
        <v>0.75</v>
      </c>
      <c r="J139" s="21">
        <f t="shared" si="22"/>
        <v>0.22</v>
      </c>
      <c r="K139" s="21">
        <f t="shared" si="22"/>
        <v>0.22</v>
      </c>
      <c r="L139" s="28">
        <f>VLOOKUP(A139,[1]明细表!A$8:B$276,2,0)</f>
        <v>0.03</v>
      </c>
      <c r="M139" s="28">
        <f>VLOOKUP(A139,[1]明细表!A$8:C$276,3,0)</f>
        <v>0.03</v>
      </c>
      <c r="N139" s="17">
        <f t="shared" si="20"/>
        <v>57.81</v>
      </c>
      <c r="O139" s="17">
        <f t="shared" si="21"/>
        <v>1</v>
      </c>
    </row>
    <row r="140" s="2" customFormat="true" spans="1:15">
      <c r="A140" s="25" t="s">
        <v>244</v>
      </c>
      <c r="B140" s="21">
        <v>0</v>
      </c>
      <c r="C140" s="21">
        <v>0</v>
      </c>
      <c r="D140" s="21">
        <v>33</v>
      </c>
      <c r="E140" s="21">
        <v>0</v>
      </c>
      <c r="F140" s="21">
        <v>0</v>
      </c>
      <c r="G140" s="21">
        <v>0</v>
      </c>
      <c r="H140" s="28">
        <v>24.56</v>
      </c>
      <c r="I140" s="28">
        <v>0.75</v>
      </c>
      <c r="J140" s="28">
        <v>0.22</v>
      </c>
      <c r="K140" s="28">
        <v>0.22</v>
      </c>
      <c r="L140" s="28">
        <f>VLOOKUP(A140,[1]明细表!A$8:B$276,2,0)</f>
        <v>0.03</v>
      </c>
      <c r="M140" s="28">
        <f>VLOOKUP(A140,[1]明细表!A$8:C$276,3,0)</f>
        <v>0.03</v>
      </c>
      <c r="N140" s="17">
        <f t="shared" si="20"/>
        <v>57.81</v>
      </c>
      <c r="O140" s="17">
        <f t="shared" si="21"/>
        <v>1</v>
      </c>
    </row>
    <row r="141" s="2" customFormat="true" spans="1:15">
      <c r="A141" s="25" t="s">
        <v>245</v>
      </c>
      <c r="B141" s="21">
        <v>0</v>
      </c>
      <c r="C141" s="21">
        <v>0</v>
      </c>
      <c r="D141" s="21"/>
      <c r="E141" s="21"/>
      <c r="F141" s="21"/>
      <c r="G141" s="21"/>
      <c r="H141" s="28">
        <v>0</v>
      </c>
      <c r="I141" s="28">
        <v>0</v>
      </c>
      <c r="J141" s="28">
        <v>0</v>
      </c>
      <c r="K141" s="28">
        <v>0</v>
      </c>
      <c r="L141" s="28">
        <f>VLOOKUP(A141,[1]明细表!A$8:B$276,2,0)</f>
        <v>0</v>
      </c>
      <c r="M141" s="28">
        <f>VLOOKUP(A141,[1]明细表!A$8:C$276,3,0)</f>
        <v>0</v>
      </c>
      <c r="N141" s="17">
        <f t="shared" si="20"/>
        <v>0</v>
      </c>
      <c r="O141" s="17">
        <f t="shared" si="21"/>
        <v>0</v>
      </c>
    </row>
    <row r="142" s="2" customFormat="true" spans="1:15">
      <c r="A142" s="25" t="s">
        <v>246</v>
      </c>
      <c r="B142" s="21">
        <v>0</v>
      </c>
      <c r="C142" s="21">
        <v>0</v>
      </c>
      <c r="D142" s="21"/>
      <c r="E142" s="21"/>
      <c r="F142" s="21"/>
      <c r="G142" s="21"/>
      <c r="H142" s="28">
        <v>0</v>
      </c>
      <c r="I142" s="28">
        <v>0</v>
      </c>
      <c r="J142" s="28">
        <v>0</v>
      </c>
      <c r="K142" s="28">
        <v>0</v>
      </c>
      <c r="L142" s="28">
        <f>VLOOKUP(A142,[1]明细表!A$8:B$276,2,0)</f>
        <v>0</v>
      </c>
      <c r="M142" s="28">
        <f>VLOOKUP(A142,[1]明细表!A$8:C$276,3,0)</f>
        <v>0</v>
      </c>
      <c r="N142" s="17">
        <f t="shared" si="20"/>
        <v>0</v>
      </c>
      <c r="O142" s="17">
        <f t="shared" si="21"/>
        <v>0</v>
      </c>
    </row>
    <row r="143" s="2" customFormat="true" spans="1:15">
      <c r="A143" s="24" t="s">
        <v>59</v>
      </c>
      <c r="B143" s="21">
        <f>SUM(B144:B146)</f>
        <v>0</v>
      </c>
      <c r="C143" s="21">
        <f t="shared" ref="C143:K143" si="23">SUM(C144:C146)</f>
        <v>0</v>
      </c>
      <c r="D143" s="21">
        <f t="shared" si="23"/>
        <v>-78</v>
      </c>
      <c r="E143" s="21">
        <f t="shared" si="23"/>
        <v>0</v>
      </c>
      <c r="F143" s="21">
        <f t="shared" si="23"/>
        <v>3</v>
      </c>
      <c r="G143" s="21">
        <f t="shared" si="23"/>
        <v>1</v>
      </c>
      <c r="H143" s="21">
        <f t="shared" si="23"/>
        <v>42.54</v>
      </c>
      <c r="I143" s="21">
        <f t="shared" si="23"/>
        <v>0.75</v>
      </c>
      <c r="J143" s="21">
        <f t="shared" si="23"/>
        <v>0.35</v>
      </c>
      <c r="K143" s="21">
        <f t="shared" si="23"/>
        <v>0.35</v>
      </c>
      <c r="L143" s="28">
        <f>VLOOKUP(A143,[1]明细表!A$8:B$276,2,0)</f>
        <v>0.07</v>
      </c>
      <c r="M143" s="28">
        <f>VLOOKUP(A143,[1]明细表!A$8:C$276,3,0)</f>
        <v>0.07</v>
      </c>
      <c r="N143" s="17">
        <f t="shared" si="20"/>
        <v>-32.04</v>
      </c>
      <c r="O143" s="17">
        <f t="shared" si="21"/>
        <v>2.17</v>
      </c>
    </row>
    <row r="144" s="2" customFormat="true" spans="1:15">
      <c r="A144" s="25" t="s">
        <v>247</v>
      </c>
      <c r="B144" s="21">
        <v>0</v>
      </c>
      <c r="C144" s="21">
        <v>0</v>
      </c>
      <c r="D144" s="21">
        <v>-78</v>
      </c>
      <c r="E144" s="21">
        <v>0</v>
      </c>
      <c r="F144" s="21">
        <v>3</v>
      </c>
      <c r="G144" s="21">
        <v>1</v>
      </c>
      <c r="H144" s="28">
        <v>42.54</v>
      </c>
      <c r="I144" s="28">
        <v>0.75</v>
      </c>
      <c r="J144" s="28">
        <v>0.35</v>
      </c>
      <c r="K144" s="28">
        <v>0.35</v>
      </c>
      <c r="L144" s="28">
        <f>VLOOKUP(A144,[1]明细表!A$8:B$276,2,0)</f>
        <v>0.07</v>
      </c>
      <c r="M144" s="28">
        <f>VLOOKUP(A144,[1]明细表!A$8:C$276,3,0)</f>
        <v>0.07</v>
      </c>
      <c r="N144" s="17">
        <f t="shared" si="20"/>
        <v>-32.04</v>
      </c>
      <c r="O144" s="17">
        <f t="shared" si="21"/>
        <v>2.17</v>
      </c>
    </row>
    <row r="145" s="2" customFormat="true" spans="1:15">
      <c r="A145" s="25" t="s">
        <v>248</v>
      </c>
      <c r="B145" s="21">
        <v>0</v>
      </c>
      <c r="C145" s="21">
        <v>0</v>
      </c>
      <c r="D145" s="21"/>
      <c r="E145" s="21"/>
      <c r="F145" s="21"/>
      <c r="G145" s="21"/>
      <c r="H145" s="28">
        <v>0</v>
      </c>
      <c r="I145" s="28">
        <v>0</v>
      </c>
      <c r="J145" s="28">
        <v>0</v>
      </c>
      <c r="K145" s="28">
        <v>0</v>
      </c>
      <c r="L145" s="28">
        <f>VLOOKUP(A145,[1]明细表!A$8:B$276,2,0)</f>
        <v>0</v>
      </c>
      <c r="M145" s="28">
        <f>VLOOKUP(A145,[1]明细表!A$8:C$276,3,0)</f>
        <v>0</v>
      </c>
      <c r="N145" s="17">
        <f t="shared" si="20"/>
        <v>0</v>
      </c>
      <c r="O145" s="17">
        <f t="shared" si="21"/>
        <v>0</v>
      </c>
    </row>
    <row r="146" s="2" customFormat="true" spans="1:15">
      <c r="A146" s="25" t="s">
        <v>249</v>
      </c>
      <c r="B146" s="21">
        <v>0</v>
      </c>
      <c r="C146" s="21">
        <v>0</v>
      </c>
      <c r="D146" s="21"/>
      <c r="E146" s="21"/>
      <c r="F146" s="21"/>
      <c r="G146" s="21"/>
      <c r="H146" s="28">
        <v>0</v>
      </c>
      <c r="I146" s="28">
        <v>0</v>
      </c>
      <c r="J146" s="28">
        <v>0</v>
      </c>
      <c r="K146" s="28">
        <v>0</v>
      </c>
      <c r="L146" s="28">
        <f>VLOOKUP(A146,[1]明细表!A$8:B$276,2,0)</f>
        <v>0</v>
      </c>
      <c r="M146" s="28">
        <f>VLOOKUP(A146,[1]明细表!A$8:C$276,3,0)</f>
        <v>0</v>
      </c>
      <c r="N146" s="17">
        <f t="shared" si="20"/>
        <v>0</v>
      </c>
      <c r="O146" s="17">
        <f t="shared" si="21"/>
        <v>0</v>
      </c>
    </row>
    <row r="147" s="2" customFormat="true" spans="1:15">
      <c r="A147" s="24" t="s">
        <v>60</v>
      </c>
      <c r="B147" s="21">
        <f>SUM(B148:B150)</f>
        <v>0</v>
      </c>
      <c r="C147" s="21">
        <f t="shared" ref="C147:K147" si="24">SUM(C148:C150)</f>
        <v>0</v>
      </c>
      <c r="D147" s="21">
        <f t="shared" si="24"/>
        <v>31.76</v>
      </c>
      <c r="E147" s="21">
        <f t="shared" si="24"/>
        <v>4.76</v>
      </c>
      <c r="F147" s="21">
        <f t="shared" si="24"/>
        <v>0</v>
      </c>
      <c r="G147" s="21">
        <f t="shared" si="24"/>
        <v>0</v>
      </c>
      <c r="H147" s="21">
        <f t="shared" si="24"/>
        <v>21.23</v>
      </c>
      <c r="I147" s="21">
        <f t="shared" si="24"/>
        <v>0.75</v>
      </c>
      <c r="J147" s="21">
        <f t="shared" si="24"/>
        <v>2.12</v>
      </c>
      <c r="K147" s="21">
        <f t="shared" si="24"/>
        <v>0.92</v>
      </c>
      <c r="L147" s="28">
        <f>VLOOKUP(A147,[1]明细表!A$8:B$276,2,0)</f>
        <v>0.16</v>
      </c>
      <c r="M147" s="28">
        <f>VLOOKUP(A147,[1]明细表!A$8:C$276,3,0)</f>
        <v>0.16</v>
      </c>
      <c r="N147" s="17">
        <f t="shared" si="20"/>
        <v>55.27</v>
      </c>
      <c r="O147" s="17">
        <f t="shared" si="21"/>
        <v>6.59</v>
      </c>
    </row>
    <row r="148" s="2" customFormat="true" spans="1:15">
      <c r="A148" s="25" t="s">
        <v>250</v>
      </c>
      <c r="B148" s="21">
        <v>0</v>
      </c>
      <c r="C148" s="21">
        <v>0</v>
      </c>
      <c r="D148" s="21">
        <v>31.76</v>
      </c>
      <c r="E148" s="21">
        <v>4.76</v>
      </c>
      <c r="F148" s="21">
        <v>0</v>
      </c>
      <c r="G148" s="21">
        <v>0</v>
      </c>
      <c r="H148" s="28">
        <v>21.23</v>
      </c>
      <c r="I148" s="28">
        <v>0.75</v>
      </c>
      <c r="J148" s="28">
        <v>2.12</v>
      </c>
      <c r="K148" s="28">
        <v>0.92</v>
      </c>
      <c r="L148" s="28">
        <f>VLOOKUP(A148,[1]明细表!A$8:B$276,2,0)</f>
        <v>0.16</v>
      </c>
      <c r="M148" s="28">
        <f>VLOOKUP(A148,[1]明细表!A$8:C$276,3,0)</f>
        <v>0.16</v>
      </c>
      <c r="N148" s="17">
        <f t="shared" si="20"/>
        <v>55.27</v>
      </c>
      <c r="O148" s="17">
        <f t="shared" si="21"/>
        <v>6.59</v>
      </c>
    </row>
    <row r="149" s="2" customFormat="true" spans="1:15">
      <c r="A149" s="25" t="s">
        <v>251</v>
      </c>
      <c r="B149" s="21">
        <v>0</v>
      </c>
      <c r="C149" s="21">
        <v>0</v>
      </c>
      <c r="D149" s="21"/>
      <c r="E149" s="21"/>
      <c r="F149" s="21"/>
      <c r="G149" s="21"/>
      <c r="H149" s="28">
        <v>0</v>
      </c>
      <c r="I149" s="28">
        <v>0</v>
      </c>
      <c r="J149" s="28">
        <v>0</v>
      </c>
      <c r="K149" s="28">
        <v>0</v>
      </c>
      <c r="L149" s="28">
        <f>VLOOKUP(A149,[1]明细表!A$8:B$276,2,0)</f>
        <v>0</v>
      </c>
      <c r="M149" s="28">
        <f>VLOOKUP(A149,[1]明细表!A$8:C$276,3,0)</f>
        <v>0</v>
      </c>
      <c r="N149" s="17">
        <f t="shared" si="20"/>
        <v>0</v>
      </c>
      <c r="O149" s="17">
        <f t="shared" si="21"/>
        <v>0</v>
      </c>
    </row>
    <row r="150" s="2" customFormat="true" spans="1:15">
      <c r="A150" s="25" t="s">
        <v>252</v>
      </c>
      <c r="B150" s="21">
        <v>0</v>
      </c>
      <c r="C150" s="21">
        <v>0</v>
      </c>
      <c r="D150" s="21"/>
      <c r="E150" s="21"/>
      <c r="F150" s="21"/>
      <c r="G150" s="21"/>
      <c r="H150" s="28">
        <v>0</v>
      </c>
      <c r="I150" s="28">
        <v>0</v>
      </c>
      <c r="J150" s="28">
        <v>0</v>
      </c>
      <c r="K150" s="28">
        <v>0</v>
      </c>
      <c r="L150" s="28">
        <f>VLOOKUP(A150,[1]明细表!A$8:B$276,2,0)</f>
        <v>0</v>
      </c>
      <c r="M150" s="28">
        <f>VLOOKUP(A150,[1]明细表!A$8:C$276,3,0)</f>
        <v>0</v>
      </c>
      <c r="N150" s="17">
        <f t="shared" si="20"/>
        <v>0</v>
      </c>
      <c r="O150" s="17">
        <f t="shared" si="21"/>
        <v>0</v>
      </c>
    </row>
    <row r="151" s="2" customFormat="true" spans="1:15">
      <c r="A151" s="24" t="s">
        <v>61</v>
      </c>
      <c r="B151" s="21">
        <f>SUM(B152:B154)</f>
        <v>0</v>
      </c>
      <c r="C151" s="21">
        <f t="shared" ref="C151:K151" si="25">SUM(C152:C154)</f>
        <v>0</v>
      </c>
      <c r="D151" s="21">
        <f t="shared" si="25"/>
        <v>44.34</v>
      </c>
      <c r="E151" s="21">
        <f t="shared" si="25"/>
        <v>2.34</v>
      </c>
      <c r="F151" s="21">
        <f t="shared" si="25"/>
        <v>3</v>
      </c>
      <c r="G151" s="21">
        <f t="shared" si="25"/>
        <v>1</v>
      </c>
      <c r="H151" s="21">
        <f t="shared" si="25"/>
        <v>0</v>
      </c>
      <c r="I151" s="21">
        <f t="shared" si="25"/>
        <v>0</v>
      </c>
      <c r="J151" s="21">
        <f t="shared" si="25"/>
        <v>0.16</v>
      </c>
      <c r="K151" s="21">
        <f t="shared" si="25"/>
        <v>0.16</v>
      </c>
      <c r="L151" s="28">
        <f>VLOOKUP(A151,[1]明细表!A$8:B$276,2,0)</f>
        <v>-11.99</v>
      </c>
      <c r="M151" s="28">
        <f>VLOOKUP(A151,[1]明细表!A$8:C$276,3,0)</f>
        <v>0.01</v>
      </c>
      <c r="N151" s="17">
        <f t="shared" si="20"/>
        <v>35.51</v>
      </c>
      <c r="O151" s="17">
        <f t="shared" si="21"/>
        <v>3.51</v>
      </c>
    </row>
    <row r="152" s="2" customFormat="true" spans="1:15">
      <c r="A152" s="25" t="s">
        <v>253</v>
      </c>
      <c r="B152" s="21">
        <v>0</v>
      </c>
      <c r="C152" s="21">
        <v>0</v>
      </c>
      <c r="D152" s="21">
        <v>44.34</v>
      </c>
      <c r="E152" s="21">
        <v>2.34</v>
      </c>
      <c r="F152" s="21">
        <v>3</v>
      </c>
      <c r="G152" s="21">
        <v>1</v>
      </c>
      <c r="H152" s="28">
        <v>0</v>
      </c>
      <c r="I152" s="28">
        <v>0</v>
      </c>
      <c r="J152" s="28">
        <v>0.16</v>
      </c>
      <c r="K152" s="28">
        <v>0.16</v>
      </c>
      <c r="L152" s="28">
        <f>VLOOKUP(A152,[1]明细表!A$8:B$276,2,0)</f>
        <v>-11.99</v>
      </c>
      <c r="M152" s="28">
        <f>VLOOKUP(A152,[1]明细表!A$8:C$276,3,0)</f>
        <v>0.01</v>
      </c>
      <c r="N152" s="17">
        <f t="shared" si="20"/>
        <v>35.51</v>
      </c>
      <c r="O152" s="17">
        <f t="shared" si="21"/>
        <v>3.51</v>
      </c>
    </row>
    <row r="153" s="2" customFormat="true" spans="1:15">
      <c r="A153" s="25" t="s">
        <v>254</v>
      </c>
      <c r="B153" s="21">
        <v>0</v>
      </c>
      <c r="C153" s="21">
        <v>0</v>
      </c>
      <c r="D153" s="21"/>
      <c r="E153" s="21"/>
      <c r="F153" s="21"/>
      <c r="G153" s="21"/>
      <c r="H153" s="28">
        <v>0</v>
      </c>
      <c r="I153" s="28">
        <v>0</v>
      </c>
      <c r="J153" s="28">
        <v>0</v>
      </c>
      <c r="K153" s="28">
        <v>0</v>
      </c>
      <c r="L153" s="28">
        <f>VLOOKUP(A153,[1]明细表!A$8:B$276,2,0)</f>
        <v>0</v>
      </c>
      <c r="M153" s="28">
        <f>VLOOKUP(A153,[1]明细表!A$8:C$276,3,0)</f>
        <v>0</v>
      </c>
      <c r="N153" s="17">
        <f t="shared" si="20"/>
        <v>0</v>
      </c>
      <c r="O153" s="17">
        <f t="shared" si="21"/>
        <v>0</v>
      </c>
    </row>
    <row r="154" s="2" customFormat="true" spans="1:15">
      <c r="A154" s="25" t="s">
        <v>255</v>
      </c>
      <c r="B154" s="21">
        <v>0</v>
      </c>
      <c r="C154" s="21">
        <v>0</v>
      </c>
      <c r="D154" s="21"/>
      <c r="E154" s="21"/>
      <c r="F154" s="21"/>
      <c r="G154" s="21"/>
      <c r="H154" s="28">
        <v>0</v>
      </c>
      <c r="I154" s="28">
        <v>0</v>
      </c>
      <c r="J154" s="28">
        <v>0</v>
      </c>
      <c r="K154" s="28">
        <v>0</v>
      </c>
      <c r="L154" s="28">
        <f>VLOOKUP(A154,[1]明细表!A$8:B$276,2,0)</f>
        <v>0</v>
      </c>
      <c r="M154" s="28">
        <f>VLOOKUP(A154,[1]明细表!A$8:C$276,3,0)</f>
        <v>0</v>
      </c>
      <c r="N154" s="17">
        <f t="shared" si="20"/>
        <v>0</v>
      </c>
      <c r="O154" s="17">
        <f t="shared" si="21"/>
        <v>0</v>
      </c>
    </row>
    <row r="155" s="2" customFormat="true" spans="1:15">
      <c r="A155" s="24" t="s">
        <v>62</v>
      </c>
      <c r="B155" s="21">
        <f>SUM(B156:B158)</f>
        <v>0</v>
      </c>
      <c r="C155" s="21">
        <f t="shared" ref="C155:K155" si="26">SUM(C156:C158)</f>
        <v>0</v>
      </c>
      <c r="D155" s="21">
        <f t="shared" si="26"/>
        <v>3</v>
      </c>
      <c r="E155" s="21">
        <f t="shared" si="26"/>
        <v>0</v>
      </c>
      <c r="F155" s="21">
        <f t="shared" si="26"/>
        <v>0</v>
      </c>
      <c r="G155" s="21">
        <f t="shared" si="26"/>
        <v>0</v>
      </c>
      <c r="H155" s="21">
        <f t="shared" si="26"/>
        <v>36.47</v>
      </c>
      <c r="I155" s="21">
        <f t="shared" si="26"/>
        <v>0.75</v>
      </c>
      <c r="J155" s="21">
        <f t="shared" si="26"/>
        <v>0.33</v>
      </c>
      <c r="K155" s="21">
        <f t="shared" si="26"/>
        <v>0.33</v>
      </c>
      <c r="L155" s="28">
        <f>VLOOKUP(A155,[1]明细表!A$8:B$276,2,0)</f>
        <v>-2.37</v>
      </c>
      <c r="M155" s="28">
        <f>VLOOKUP(A155,[1]明细表!A$8:C$276,3,0)</f>
        <v>0.03</v>
      </c>
      <c r="N155" s="17">
        <f t="shared" si="20"/>
        <v>37.43</v>
      </c>
      <c r="O155" s="17">
        <f t="shared" si="21"/>
        <v>1.11</v>
      </c>
    </row>
    <row r="156" s="2" customFormat="true" spans="1:15">
      <c r="A156" s="25" t="s">
        <v>256</v>
      </c>
      <c r="B156" s="21">
        <v>0</v>
      </c>
      <c r="C156" s="21">
        <v>0</v>
      </c>
      <c r="D156" s="21">
        <v>3</v>
      </c>
      <c r="E156" s="21">
        <v>0</v>
      </c>
      <c r="F156" s="21">
        <v>0</v>
      </c>
      <c r="G156" s="21">
        <v>0</v>
      </c>
      <c r="H156" s="28">
        <v>36.47</v>
      </c>
      <c r="I156" s="28">
        <v>0.75</v>
      </c>
      <c r="J156" s="28">
        <v>0.33</v>
      </c>
      <c r="K156" s="28">
        <v>0.33</v>
      </c>
      <c r="L156" s="28">
        <f>VLOOKUP(A156,[1]明细表!A$8:B$276,2,0)</f>
        <v>-2.37</v>
      </c>
      <c r="M156" s="28">
        <f>VLOOKUP(A156,[1]明细表!A$8:C$276,3,0)</f>
        <v>0.03</v>
      </c>
      <c r="N156" s="17">
        <f t="shared" si="20"/>
        <v>37.43</v>
      </c>
      <c r="O156" s="17">
        <f t="shared" si="21"/>
        <v>1.11</v>
      </c>
    </row>
    <row r="157" s="2" customFormat="true" spans="1:15">
      <c r="A157" s="25" t="s">
        <v>257</v>
      </c>
      <c r="B157" s="21">
        <v>0</v>
      </c>
      <c r="C157" s="21">
        <v>0</v>
      </c>
      <c r="D157" s="21"/>
      <c r="E157" s="21"/>
      <c r="F157" s="21"/>
      <c r="G157" s="21"/>
      <c r="H157" s="28">
        <v>0</v>
      </c>
      <c r="I157" s="28">
        <v>0</v>
      </c>
      <c r="J157" s="28">
        <v>0</v>
      </c>
      <c r="K157" s="28">
        <v>0</v>
      </c>
      <c r="L157" s="28">
        <f>VLOOKUP(A157,[1]明细表!A$8:B$276,2,0)</f>
        <v>0</v>
      </c>
      <c r="M157" s="28">
        <f>VLOOKUP(A157,[1]明细表!A$8:C$276,3,0)</f>
        <v>0</v>
      </c>
      <c r="N157" s="17">
        <f t="shared" si="20"/>
        <v>0</v>
      </c>
      <c r="O157" s="17">
        <f t="shared" si="21"/>
        <v>0</v>
      </c>
    </row>
    <row r="158" s="2" customFormat="true" spans="1:15">
      <c r="A158" s="25" t="s">
        <v>258</v>
      </c>
      <c r="B158" s="21">
        <v>0</v>
      </c>
      <c r="C158" s="21">
        <v>0</v>
      </c>
      <c r="D158" s="21"/>
      <c r="E158" s="21"/>
      <c r="F158" s="21"/>
      <c r="G158" s="21"/>
      <c r="H158" s="28">
        <v>0</v>
      </c>
      <c r="I158" s="28">
        <v>0</v>
      </c>
      <c r="J158" s="28">
        <v>0</v>
      </c>
      <c r="K158" s="28">
        <v>0</v>
      </c>
      <c r="L158" s="28">
        <f>VLOOKUP(A158,[1]明细表!A$8:B$276,2,0)</f>
        <v>0</v>
      </c>
      <c r="M158" s="28">
        <f>VLOOKUP(A158,[1]明细表!A$8:C$276,3,0)</f>
        <v>0</v>
      </c>
      <c r="N158" s="17">
        <f t="shared" si="20"/>
        <v>0</v>
      </c>
      <c r="O158" s="17">
        <f t="shared" si="21"/>
        <v>0</v>
      </c>
    </row>
    <row r="159" s="2" customFormat="true" spans="1:15">
      <c r="A159" s="24" t="s">
        <v>63</v>
      </c>
      <c r="B159" s="21">
        <f>SUM(B160:B161)</f>
        <v>0</v>
      </c>
      <c r="C159" s="21">
        <f t="shared" ref="C159:K159" si="27">SUM(C160:C161)</f>
        <v>0</v>
      </c>
      <c r="D159" s="21">
        <f t="shared" si="27"/>
        <v>0</v>
      </c>
      <c r="E159" s="21">
        <f t="shared" si="27"/>
        <v>0</v>
      </c>
      <c r="F159" s="21">
        <f t="shared" si="27"/>
        <v>0</v>
      </c>
      <c r="G159" s="21">
        <f t="shared" si="27"/>
        <v>0</v>
      </c>
      <c r="H159" s="21">
        <f t="shared" si="27"/>
        <v>24.56</v>
      </c>
      <c r="I159" s="21">
        <f t="shared" si="27"/>
        <v>0.75</v>
      </c>
      <c r="J159" s="21">
        <f t="shared" si="27"/>
        <v>0.09</v>
      </c>
      <c r="K159" s="21">
        <f t="shared" si="27"/>
        <v>0.09</v>
      </c>
      <c r="L159" s="28">
        <f>VLOOKUP(A159,[1]明细表!A$8:B$276,2,0)</f>
        <v>0.16</v>
      </c>
      <c r="M159" s="28">
        <f>VLOOKUP(A159,[1]明细表!A$8:C$276,3,0)</f>
        <v>0.16</v>
      </c>
      <c r="N159" s="17">
        <f t="shared" si="20"/>
        <v>24.81</v>
      </c>
      <c r="O159" s="17">
        <f t="shared" si="21"/>
        <v>1</v>
      </c>
    </row>
    <row r="160" s="2" customFormat="true" spans="1:15">
      <c r="A160" s="25" t="s">
        <v>259</v>
      </c>
      <c r="B160" s="21">
        <v>0</v>
      </c>
      <c r="C160" s="21">
        <v>0</v>
      </c>
      <c r="D160" s="21">
        <v>0</v>
      </c>
      <c r="E160" s="21">
        <v>0</v>
      </c>
      <c r="F160" s="21">
        <v>0</v>
      </c>
      <c r="G160" s="21">
        <v>0</v>
      </c>
      <c r="H160" s="28">
        <v>24.56</v>
      </c>
      <c r="I160" s="28">
        <v>0.75</v>
      </c>
      <c r="J160" s="28">
        <v>0.09</v>
      </c>
      <c r="K160" s="28">
        <v>0.09</v>
      </c>
      <c r="L160" s="28">
        <f>VLOOKUP(A160,[1]明细表!A$8:B$276,2,0)</f>
        <v>0.16</v>
      </c>
      <c r="M160" s="28">
        <f>VLOOKUP(A160,[1]明细表!A$8:C$276,3,0)</f>
        <v>0.16</v>
      </c>
      <c r="N160" s="17">
        <f t="shared" si="20"/>
        <v>24.81</v>
      </c>
      <c r="O160" s="17">
        <f t="shared" si="21"/>
        <v>1</v>
      </c>
    </row>
    <row r="161" s="2" customFormat="true" spans="1:15">
      <c r="A161" s="25" t="s">
        <v>260</v>
      </c>
      <c r="B161" s="21">
        <v>0</v>
      </c>
      <c r="C161" s="21">
        <v>0</v>
      </c>
      <c r="D161" s="21"/>
      <c r="E161" s="21"/>
      <c r="F161" s="21"/>
      <c r="G161" s="21"/>
      <c r="H161" s="28">
        <v>0</v>
      </c>
      <c r="I161" s="28">
        <v>0</v>
      </c>
      <c r="J161" s="28">
        <v>0</v>
      </c>
      <c r="K161" s="28">
        <v>0</v>
      </c>
      <c r="L161" s="28">
        <f>VLOOKUP(A161,[1]明细表!A$8:B$276,2,0)</f>
        <v>0</v>
      </c>
      <c r="M161" s="28">
        <f>VLOOKUP(A161,[1]明细表!A$8:C$276,3,0)</f>
        <v>0</v>
      </c>
      <c r="N161" s="17">
        <f t="shared" si="20"/>
        <v>0</v>
      </c>
      <c r="O161" s="17">
        <f t="shared" si="21"/>
        <v>0</v>
      </c>
    </row>
    <row r="162" s="2" customFormat="true" spans="1:15">
      <c r="A162" s="24" t="s">
        <v>64</v>
      </c>
      <c r="B162" s="21">
        <f>SUM(B163:B176)</f>
        <v>0</v>
      </c>
      <c r="C162" s="21">
        <f t="shared" ref="C162:K162" si="28">SUM(C163:C176)</f>
        <v>0</v>
      </c>
      <c r="D162" s="21">
        <f t="shared" si="28"/>
        <v>0</v>
      </c>
      <c r="E162" s="21">
        <f t="shared" si="28"/>
        <v>0</v>
      </c>
      <c r="F162" s="21">
        <f t="shared" si="28"/>
        <v>0</v>
      </c>
      <c r="G162" s="21">
        <f t="shared" si="28"/>
        <v>0</v>
      </c>
      <c r="H162" s="21">
        <f t="shared" si="28"/>
        <v>9.32</v>
      </c>
      <c r="I162" s="21">
        <f t="shared" si="28"/>
        <v>0.75</v>
      </c>
      <c r="J162" s="21">
        <f t="shared" si="28"/>
        <v>0.16</v>
      </c>
      <c r="K162" s="21">
        <f t="shared" si="28"/>
        <v>0.16</v>
      </c>
      <c r="L162" s="28">
        <f>VLOOKUP(A162,[1]明细表!A$8:B$276,2,0)</f>
        <v>0</v>
      </c>
      <c r="M162" s="28">
        <f>VLOOKUP(A162,[1]明细表!A$8:C$276,3,0)</f>
        <v>0</v>
      </c>
      <c r="N162" s="17">
        <f t="shared" si="20"/>
        <v>9.48</v>
      </c>
      <c r="O162" s="17">
        <f t="shared" si="21"/>
        <v>0.91</v>
      </c>
    </row>
    <row r="163" s="2" customFormat="true" spans="1:15">
      <c r="A163" s="25" t="s">
        <v>261</v>
      </c>
      <c r="B163" s="21">
        <v>0</v>
      </c>
      <c r="C163" s="21">
        <v>0</v>
      </c>
      <c r="D163" s="21">
        <v>0</v>
      </c>
      <c r="E163" s="21">
        <v>0</v>
      </c>
      <c r="F163" s="21">
        <v>0</v>
      </c>
      <c r="G163" s="21">
        <v>0</v>
      </c>
      <c r="H163" s="28">
        <v>9.32</v>
      </c>
      <c r="I163" s="28">
        <v>0.75</v>
      </c>
      <c r="J163" s="28">
        <v>0.16</v>
      </c>
      <c r="K163" s="28">
        <v>0.16</v>
      </c>
      <c r="L163" s="28">
        <f>VLOOKUP(A163,[1]明细表!A$8:B$276,2,0)</f>
        <v>0</v>
      </c>
      <c r="M163" s="28">
        <f>VLOOKUP(A163,[1]明细表!A$8:C$276,3,0)</f>
        <v>0</v>
      </c>
      <c r="N163" s="17">
        <f t="shared" si="20"/>
        <v>9.48</v>
      </c>
      <c r="O163" s="17">
        <f t="shared" si="21"/>
        <v>0.91</v>
      </c>
    </row>
    <row r="164" s="2" customFormat="true" spans="1:15">
      <c r="A164" s="25" t="s">
        <v>262</v>
      </c>
      <c r="B164" s="21">
        <v>0</v>
      </c>
      <c r="C164" s="21">
        <v>0</v>
      </c>
      <c r="D164" s="21"/>
      <c r="E164" s="21"/>
      <c r="F164" s="21"/>
      <c r="G164" s="21"/>
      <c r="H164" s="28">
        <v>0</v>
      </c>
      <c r="I164" s="28">
        <v>0</v>
      </c>
      <c r="J164" s="28">
        <v>0</v>
      </c>
      <c r="K164" s="28">
        <v>0</v>
      </c>
      <c r="L164" s="28">
        <f>VLOOKUP(A164,[1]明细表!A$8:B$276,2,0)</f>
        <v>0</v>
      </c>
      <c r="M164" s="28">
        <f>VLOOKUP(A164,[1]明细表!A$8:C$276,3,0)</f>
        <v>0</v>
      </c>
      <c r="N164" s="17">
        <f t="shared" si="20"/>
        <v>0</v>
      </c>
      <c r="O164" s="17">
        <f t="shared" si="21"/>
        <v>0</v>
      </c>
    </row>
    <row r="165" s="2" customFormat="true" spans="1:15">
      <c r="A165" s="25" t="s">
        <v>263</v>
      </c>
      <c r="B165" s="21">
        <v>0</v>
      </c>
      <c r="C165" s="21">
        <v>0</v>
      </c>
      <c r="D165" s="21"/>
      <c r="E165" s="21"/>
      <c r="F165" s="21"/>
      <c r="G165" s="21"/>
      <c r="H165" s="28">
        <v>0</v>
      </c>
      <c r="I165" s="28">
        <v>0</v>
      </c>
      <c r="J165" s="28">
        <v>0</v>
      </c>
      <c r="K165" s="28">
        <v>0</v>
      </c>
      <c r="L165" s="28">
        <f>VLOOKUP(A165,[1]明细表!A$8:B$276,2,0)</f>
        <v>0</v>
      </c>
      <c r="M165" s="28">
        <f>VLOOKUP(A165,[1]明细表!A$8:C$276,3,0)</f>
        <v>0</v>
      </c>
      <c r="N165" s="17">
        <f t="shared" si="20"/>
        <v>0</v>
      </c>
      <c r="O165" s="17">
        <f t="shared" si="21"/>
        <v>0</v>
      </c>
    </row>
    <row r="166" s="2" customFormat="true" spans="1:15">
      <c r="A166" s="25" t="s">
        <v>264</v>
      </c>
      <c r="B166" s="21">
        <v>0</v>
      </c>
      <c r="C166" s="21">
        <v>0</v>
      </c>
      <c r="D166" s="21"/>
      <c r="E166" s="21"/>
      <c r="F166" s="21"/>
      <c r="G166" s="21"/>
      <c r="H166" s="28">
        <v>0</v>
      </c>
      <c r="I166" s="28">
        <v>0</v>
      </c>
      <c r="J166" s="28">
        <v>0</v>
      </c>
      <c r="K166" s="28">
        <v>0</v>
      </c>
      <c r="L166" s="28">
        <f>VLOOKUP(A166,[1]明细表!A$8:B$276,2,0)</f>
        <v>0</v>
      </c>
      <c r="M166" s="28">
        <f>VLOOKUP(A166,[1]明细表!A$8:C$276,3,0)</f>
        <v>0</v>
      </c>
      <c r="N166" s="17">
        <f t="shared" si="20"/>
        <v>0</v>
      </c>
      <c r="O166" s="17">
        <f t="shared" si="21"/>
        <v>0</v>
      </c>
    </row>
    <row r="167" s="2" customFormat="true" spans="1:15">
      <c r="A167" s="25" t="s">
        <v>265</v>
      </c>
      <c r="B167" s="21">
        <v>0</v>
      </c>
      <c r="C167" s="21">
        <v>0</v>
      </c>
      <c r="D167" s="21"/>
      <c r="E167" s="21"/>
      <c r="F167" s="21"/>
      <c r="G167" s="21"/>
      <c r="H167" s="28">
        <v>0</v>
      </c>
      <c r="I167" s="28">
        <v>0</v>
      </c>
      <c r="J167" s="28">
        <v>0</v>
      </c>
      <c r="K167" s="28">
        <v>0</v>
      </c>
      <c r="L167" s="28">
        <f>VLOOKUP(A167,[1]明细表!A$8:B$276,2,0)</f>
        <v>0</v>
      </c>
      <c r="M167" s="28">
        <f>VLOOKUP(A167,[1]明细表!A$8:C$276,3,0)</f>
        <v>0</v>
      </c>
      <c r="N167" s="17">
        <f t="shared" si="20"/>
        <v>0</v>
      </c>
      <c r="O167" s="17">
        <f t="shared" si="21"/>
        <v>0</v>
      </c>
    </row>
    <row r="168" s="2" customFormat="true" spans="1:15">
      <c r="A168" s="25" t="s">
        <v>266</v>
      </c>
      <c r="B168" s="21">
        <v>0</v>
      </c>
      <c r="C168" s="21">
        <v>0</v>
      </c>
      <c r="D168" s="21"/>
      <c r="E168" s="21"/>
      <c r="F168" s="21"/>
      <c r="G168" s="21"/>
      <c r="H168" s="28">
        <v>0</v>
      </c>
      <c r="I168" s="28">
        <v>0</v>
      </c>
      <c r="J168" s="28">
        <v>0</v>
      </c>
      <c r="K168" s="28">
        <v>0</v>
      </c>
      <c r="L168" s="28">
        <f>VLOOKUP(A168,[1]明细表!A$8:B$276,2,0)</f>
        <v>0</v>
      </c>
      <c r="M168" s="28">
        <f>VLOOKUP(A168,[1]明细表!A$8:C$276,3,0)</f>
        <v>0</v>
      </c>
      <c r="N168" s="17">
        <f t="shared" si="20"/>
        <v>0</v>
      </c>
      <c r="O168" s="17">
        <f t="shared" si="21"/>
        <v>0</v>
      </c>
    </row>
    <row r="169" s="2" customFormat="true" spans="1:15">
      <c r="A169" s="25" t="s">
        <v>267</v>
      </c>
      <c r="B169" s="21">
        <v>0</v>
      </c>
      <c r="C169" s="21">
        <v>0</v>
      </c>
      <c r="D169" s="21"/>
      <c r="E169" s="21"/>
      <c r="F169" s="21"/>
      <c r="G169" s="21"/>
      <c r="H169" s="28">
        <v>0</v>
      </c>
      <c r="I169" s="28">
        <v>0</v>
      </c>
      <c r="J169" s="28">
        <v>0</v>
      </c>
      <c r="K169" s="28">
        <v>0</v>
      </c>
      <c r="L169" s="28">
        <f>VLOOKUP(A169,[1]明细表!A$8:B$276,2,0)</f>
        <v>0</v>
      </c>
      <c r="M169" s="28">
        <f>VLOOKUP(A169,[1]明细表!A$8:C$276,3,0)</f>
        <v>0</v>
      </c>
      <c r="N169" s="17">
        <f t="shared" si="20"/>
        <v>0</v>
      </c>
      <c r="O169" s="17">
        <f t="shared" si="21"/>
        <v>0</v>
      </c>
    </row>
    <row r="170" s="2" customFormat="true" spans="1:15">
      <c r="A170" s="25" t="s">
        <v>268</v>
      </c>
      <c r="B170" s="21">
        <v>0</v>
      </c>
      <c r="C170" s="21">
        <v>0</v>
      </c>
      <c r="D170" s="21"/>
      <c r="E170" s="21"/>
      <c r="F170" s="21"/>
      <c r="G170" s="21"/>
      <c r="H170" s="28">
        <v>0</v>
      </c>
      <c r="I170" s="28">
        <v>0</v>
      </c>
      <c r="J170" s="28">
        <v>0</v>
      </c>
      <c r="K170" s="28">
        <v>0</v>
      </c>
      <c r="L170" s="28">
        <f>VLOOKUP(A170,[1]明细表!A$8:B$276,2,0)</f>
        <v>0</v>
      </c>
      <c r="M170" s="28">
        <f>VLOOKUP(A170,[1]明细表!A$8:C$276,3,0)</f>
        <v>0</v>
      </c>
      <c r="N170" s="17">
        <f t="shared" si="20"/>
        <v>0</v>
      </c>
      <c r="O170" s="17">
        <f t="shared" si="21"/>
        <v>0</v>
      </c>
    </row>
    <row r="171" s="2" customFormat="true" spans="1:15">
      <c r="A171" s="25" t="s">
        <v>269</v>
      </c>
      <c r="B171" s="21">
        <v>0</v>
      </c>
      <c r="C171" s="21">
        <v>0</v>
      </c>
      <c r="D171" s="21"/>
      <c r="E171" s="21"/>
      <c r="F171" s="21"/>
      <c r="G171" s="21"/>
      <c r="H171" s="28">
        <v>0</v>
      </c>
      <c r="I171" s="28">
        <v>0</v>
      </c>
      <c r="J171" s="28">
        <v>0</v>
      </c>
      <c r="K171" s="28">
        <v>0</v>
      </c>
      <c r="L171" s="28">
        <f>VLOOKUP(A171,[1]明细表!A$8:B$276,2,0)</f>
        <v>0</v>
      </c>
      <c r="M171" s="28">
        <f>VLOOKUP(A171,[1]明细表!A$8:C$276,3,0)</f>
        <v>0</v>
      </c>
      <c r="N171" s="17">
        <f t="shared" si="20"/>
        <v>0</v>
      </c>
      <c r="O171" s="17">
        <f t="shared" si="21"/>
        <v>0</v>
      </c>
    </row>
    <row r="172" s="2" customFormat="true" spans="1:15">
      <c r="A172" s="25" t="s">
        <v>270</v>
      </c>
      <c r="B172" s="21">
        <v>0</v>
      </c>
      <c r="C172" s="21">
        <v>0</v>
      </c>
      <c r="D172" s="21"/>
      <c r="E172" s="21"/>
      <c r="F172" s="21"/>
      <c r="G172" s="21"/>
      <c r="H172" s="28">
        <v>0</v>
      </c>
      <c r="I172" s="28">
        <v>0</v>
      </c>
      <c r="J172" s="28">
        <v>0</v>
      </c>
      <c r="K172" s="28">
        <v>0</v>
      </c>
      <c r="L172" s="28">
        <f>VLOOKUP(A172,[1]明细表!A$8:B$276,2,0)</f>
        <v>0</v>
      </c>
      <c r="M172" s="28">
        <f>VLOOKUP(A172,[1]明细表!A$8:C$276,3,0)</f>
        <v>0</v>
      </c>
      <c r="N172" s="17">
        <f t="shared" si="20"/>
        <v>0</v>
      </c>
      <c r="O172" s="17">
        <f t="shared" si="21"/>
        <v>0</v>
      </c>
    </row>
    <row r="173" s="2" customFormat="true" spans="1:15">
      <c r="A173" s="25" t="s">
        <v>271</v>
      </c>
      <c r="B173" s="21">
        <v>0</v>
      </c>
      <c r="C173" s="21">
        <v>0</v>
      </c>
      <c r="D173" s="21"/>
      <c r="E173" s="21"/>
      <c r="F173" s="21"/>
      <c r="G173" s="21"/>
      <c r="H173" s="28">
        <v>0</v>
      </c>
      <c r="I173" s="28">
        <v>0</v>
      </c>
      <c r="J173" s="28">
        <v>0</v>
      </c>
      <c r="K173" s="28">
        <v>0</v>
      </c>
      <c r="L173" s="28">
        <f>VLOOKUP(A173,[1]明细表!A$8:B$276,2,0)</f>
        <v>0</v>
      </c>
      <c r="M173" s="28">
        <f>VLOOKUP(A173,[1]明细表!A$8:C$276,3,0)</f>
        <v>0</v>
      </c>
      <c r="N173" s="17">
        <f t="shared" si="20"/>
        <v>0</v>
      </c>
      <c r="O173" s="17">
        <f t="shared" si="21"/>
        <v>0</v>
      </c>
    </row>
    <row r="174" s="2" customFormat="true" spans="1:15">
      <c r="A174" s="25" t="s">
        <v>272</v>
      </c>
      <c r="B174" s="21">
        <v>0</v>
      </c>
      <c r="C174" s="21">
        <v>0</v>
      </c>
      <c r="D174" s="21"/>
      <c r="E174" s="21"/>
      <c r="F174" s="21"/>
      <c r="G174" s="21"/>
      <c r="H174" s="28">
        <v>0</v>
      </c>
      <c r="I174" s="28">
        <v>0</v>
      </c>
      <c r="J174" s="28">
        <v>0</v>
      </c>
      <c r="K174" s="28">
        <v>0</v>
      </c>
      <c r="L174" s="28">
        <f>VLOOKUP(A174,[1]明细表!A$8:B$276,2,0)</f>
        <v>0</v>
      </c>
      <c r="M174" s="28">
        <f>VLOOKUP(A174,[1]明细表!A$8:C$276,3,0)</f>
        <v>0</v>
      </c>
      <c r="N174" s="17">
        <f t="shared" si="20"/>
        <v>0</v>
      </c>
      <c r="O174" s="17">
        <f t="shared" si="21"/>
        <v>0</v>
      </c>
    </row>
    <row r="175" s="2" customFormat="true" spans="1:15">
      <c r="A175" s="25" t="s">
        <v>273</v>
      </c>
      <c r="B175" s="21">
        <v>0</v>
      </c>
      <c r="C175" s="21">
        <v>0</v>
      </c>
      <c r="D175" s="21"/>
      <c r="E175" s="21"/>
      <c r="F175" s="21"/>
      <c r="G175" s="21"/>
      <c r="H175" s="28">
        <v>0</v>
      </c>
      <c r="I175" s="28">
        <v>0</v>
      </c>
      <c r="J175" s="28">
        <v>0</v>
      </c>
      <c r="K175" s="28">
        <v>0</v>
      </c>
      <c r="L175" s="28">
        <f>VLOOKUP(A175,[1]明细表!A$8:B$276,2,0)</f>
        <v>0</v>
      </c>
      <c r="M175" s="28">
        <f>VLOOKUP(A175,[1]明细表!A$8:C$276,3,0)</f>
        <v>0</v>
      </c>
      <c r="N175" s="17">
        <f t="shared" si="20"/>
        <v>0</v>
      </c>
      <c r="O175" s="17">
        <f t="shared" si="21"/>
        <v>0</v>
      </c>
    </row>
    <row r="176" s="2" customFormat="true" spans="1:15">
      <c r="A176" s="25" t="s">
        <v>274</v>
      </c>
      <c r="B176" s="21">
        <v>0</v>
      </c>
      <c r="C176" s="21">
        <v>0</v>
      </c>
      <c r="D176" s="21"/>
      <c r="E176" s="21"/>
      <c r="F176" s="21"/>
      <c r="G176" s="21"/>
      <c r="H176" s="28">
        <v>0</v>
      </c>
      <c r="I176" s="28">
        <v>0</v>
      </c>
      <c r="J176" s="28">
        <v>0</v>
      </c>
      <c r="K176" s="28">
        <v>0</v>
      </c>
      <c r="L176" s="28">
        <f>VLOOKUP(A176,[1]明细表!A$8:B$276,2,0)</f>
        <v>0</v>
      </c>
      <c r="M176" s="28">
        <f>VLOOKUP(A176,[1]明细表!A$8:C$276,3,0)</f>
        <v>0</v>
      </c>
      <c r="N176" s="17">
        <f t="shared" si="20"/>
        <v>0</v>
      </c>
      <c r="O176" s="17">
        <f t="shared" si="21"/>
        <v>0</v>
      </c>
    </row>
    <row r="177" s="2" customFormat="true" spans="1:15">
      <c r="A177" s="24" t="s">
        <v>65</v>
      </c>
      <c r="B177" s="21">
        <f>SUM(B178:B196)</f>
        <v>0</v>
      </c>
      <c r="C177" s="21">
        <f t="shared" ref="C177:K177" si="29">SUM(C178:C196)</f>
        <v>0</v>
      </c>
      <c r="D177" s="21">
        <f t="shared" si="29"/>
        <v>33</v>
      </c>
      <c r="E177" s="21">
        <f t="shared" si="29"/>
        <v>0</v>
      </c>
      <c r="F177" s="21">
        <f t="shared" si="29"/>
        <v>0</v>
      </c>
      <c r="G177" s="21">
        <f t="shared" si="29"/>
        <v>0</v>
      </c>
      <c r="H177" s="21">
        <f t="shared" si="29"/>
        <v>11</v>
      </c>
      <c r="I177" s="21">
        <f t="shared" si="29"/>
        <v>0.75</v>
      </c>
      <c r="J177" s="21">
        <f t="shared" si="29"/>
        <v>1.02</v>
      </c>
      <c r="K177" s="21">
        <f t="shared" si="29"/>
        <v>1.02</v>
      </c>
      <c r="L177" s="28">
        <f>VLOOKUP(A177,[1]明细表!A$8:B$276,2,0)</f>
        <v>0.01</v>
      </c>
      <c r="M177" s="28">
        <f>VLOOKUP(A177,[1]明细表!A$8:C$276,3,0)</f>
        <v>0.01</v>
      </c>
      <c r="N177" s="17">
        <f t="shared" si="20"/>
        <v>45.03</v>
      </c>
      <c r="O177" s="17">
        <f t="shared" si="21"/>
        <v>1.78</v>
      </c>
    </row>
    <row r="178" s="2" customFormat="true" spans="1:15">
      <c r="A178" s="25" t="s">
        <v>275</v>
      </c>
      <c r="B178" s="21">
        <v>0</v>
      </c>
      <c r="C178" s="21">
        <v>0</v>
      </c>
      <c r="D178" s="21">
        <v>33</v>
      </c>
      <c r="E178" s="21">
        <v>0</v>
      </c>
      <c r="F178" s="21">
        <v>0</v>
      </c>
      <c r="G178" s="21">
        <v>0</v>
      </c>
      <c r="H178" s="28">
        <v>11</v>
      </c>
      <c r="I178" s="28">
        <v>0.75</v>
      </c>
      <c r="J178" s="28">
        <v>1.02</v>
      </c>
      <c r="K178" s="28">
        <v>1.02</v>
      </c>
      <c r="L178" s="28">
        <f>VLOOKUP(A178,[1]明细表!A$8:B$276,2,0)</f>
        <v>0.01</v>
      </c>
      <c r="M178" s="28">
        <f>VLOOKUP(A178,[1]明细表!A$8:C$276,3,0)</f>
        <v>0.01</v>
      </c>
      <c r="N178" s="17">
        <f t="shared" si="20"/>
        <v>45.03</v>
      </c>
      <c r="O178" s="17">
        <f t="shared" si="21"/>
        <v>1.78</v>
      </c>
    </row>
    <row r="179" s="2" customFormat="true" spans="1:15">
      <c r="A179" s="25" t="s">
        <v>276</v>
      </c>
      <c r="B179" s="21">
        <v>0</v>
      </c>
      <c r="C179" s="21">
        <v>0</v>
      </c>
      <c r="D179" s="21"/>
      <c r="E179" s="21"/>
      <c r="F179" s="21"/>
      <c r="G179" s="21"/>
      <c r="H179" s="28">
        <v>0</v>
      </c>
      <c r="I179" s="28">
        <v>0</v>
      </c>
      <c r="J179" s="28">
        <v>0</v>
      </c>
      <c r="K179" s="28">
        <v>0</v>
      </c>
      <c r="L179" s="28">
        <f>VLOOKUP(A179,[1]明细表!A$8:B$276,2,0)</f>
        <v>0</v>
      </c>
      <c r="M179" s="28">
        <f>VLOOKUP(A179,[1]明细表!A$8:C$276,3,0)</f>
        <v>0</v>
      </c>
      <c r="N179" s="17">
        <f t="shared" si="20"/>
        <v>0</v>
      </c>
      <c r="O179" s="17">
        <f t="shared" si="21"/>
        <v>0</v>
      </c>
    </row>
    <row r="180" s="2" customFormat="true" spans="1:15">
      <c r="A180" s="25" t="s">
        <v>277</v>
      </c>
      <c r="B180" s="21">
        <v>0</v>
      </c>
      <c r="C180" s="21">
        <v>0</v>
      </c>
      <c r="D180" s="21"/>
      <c r="E180" s="21"/>
      <c r="F180" s="21"/>
      <c r="G180" s="21"/>
      <c r="H180" s="28">
        <v>0</v>
      </c>
      <c r="I180" s="28">
        <v>0</v>
      </c>
      <c r="J180" s="28">
        <v>0</v>
      </c>
      <c r="K180" s="28">
        <v>0</v>
      </c>
      <c r="L180" s="28">
        <f>VLOOKUP(A180,[1]明细表!A$8:B$276,2,0)</f>
        <v>0</v>
      </c>
      <c r="M180" s="28">
        <f>VLOOKUP(A180,[1]明细表!A$8:C$276,3,0)</f>
        <v>0</v>
      </c>
      <c r="N180" s="17">
        <f t="shared" si="20"/>
        <v>0</v>
      </c>
      <c r="O180" s="17">
        <f t="shared" si="21"/>
        <v>0</v>
      </c>
    </row>
    <row r="181" s="2" customFormat="true" spans="1:15">
      <c r="A181" s="25" t="s">
        <v>278</v>
      </c>
      <c r="B181" s="21">
        <v>0</v>
      </c>
      <c r="C181" s="21">
        <v>0</v>
      </c>
      <c r="D181" s="21"/>
      <c r="E181" s="21"/>
      <c r="F181" s="21"/>
      <c r="G181" s="21"/>
      <c r="H181" s="28">
        <v>0</v>
      </c>
      <c r="I181" s="28">
        <v>0</v>
      </c>
      <c r="J181" s="28">
        <v>0</v>
      </c>
      <c r="K181" s="28">
        <v>0</v>
      </c>
      <c r="L181" s="28">
        <f>VLOOKUP(A181,[1]明细表!A$8:B$276,2,0)</f>
        <v>0</v>
      </c>
      <c r="M181" s="28">
        <f>VLOOKUP(A181,[1]明细表!A$8:C$276,3,0)</f>
        <v>0</v>
      </c>
      <c r="N181" s="17">
        <f t="shared" si="20"/>
        <v>0</v>
      </c>
      <c r="O181" s="17">
        <f t="shared" si="21"/>
        <v>0</v>
      </c>
    </row>
    <row r="182" s="2" customFormat="true" spans="1:15">
      <c r="A182" s="25" t="s">
        <v>279</v>
      </c>
      <c r="B182" s="21">
        <v>0</v>
      </c>
      <c r="C182" s="21">
        <v>0</v>
      </c>
      <c r="D182" s="21"/>
      <c r="E182" s="21"/>
      <c r="F182" s="21"/>
      <c r="G182" s="21"/>
      <c r="H182" s="28">
        <v>0</v>
      </c>
      <c r="I182" s="28">
        <v>0</v>
      </c>
      <c r="J182" s="28">
        <v>0</v>
      </c>
      <c r="K182" s="28">
        <v>0</v>
      </c>
      <c r="L182" s="28">
        <f>VLOOKUP(A182,[1]明细表!A$8:B$276,2,0)</f>
        <v>0</v>
      </c>
      <c r="M182" s="28">
        <f>VLOOKUP(A182,[1]明细表!A$8:C$276,3,0)</f>
        <v>0</v>
      </c>
      <c r="N182" s="17">
        <f t="shared" si="20"/>
        <v>0</v>
      </c>
      <c r="O182" s="17">
        <f t="shared" si="21"/>
        <v>0</v>
      </c>
    </row>
    <row r="183" s="2" customFormat="true" spans="1:15">
      <c r="A183" s="25" t="s">
        <v>280</v>
      </c>
      <c r="B183" s="21">
        <v>0</v>
      </c>
      <c r="C183" s="21">
        <v>0</v>
      </c>
      <c r="D183" s="21"/>
      <c r="E183" s="21"/>
      <c r="F183" s="21"/>
      <c r="G183" s="21"/>
      <c r="H183" s="28">
        <v>0</v>
      </c>
      <c r="I183" s="28">
        <v>0</v>
      </c>
      <c r="J183" s="28">
        <v>0</v>
      </c>
      <c r="K183" s="28">
        <v>0</v>
      </c>
      <c r="L183" s="28">
        <f>VLOOKUP(A183,[1]明细表!A$8:B$276,2,0)</f>
        <v>0</v>
      </c>
      <c r="M183" s="28">
        <f>VLOOKUP(A183,[1]明细表!A$8:C$276,3,0)</f>
        <v>0</v>
      </c>
      <c r="N183" s="17">
        <f t="shared" si="20"/>
        <v>0</v>
      </c>
      <c r="O183" s="17">
        <f t="shared" si="21"/>
        <v>0</v>
      </c>
    </row>
    <row r="184" s="2" customFormat="true" spans="1:15">
      <c r="A184" s="25" t="s">
        <v>281</v>
      </c>
      <c r="B184" s="21">
        <v>0</v>
      </c>
      <c r="C184" s="21">
        <v>0</v>
      </c>
      <c r="D184" s="21"/>
      <c r="E184" s="21"/>
      <c r="F184" s="21"/>
      <c r="G184" s="21"/>
      <c r="H184" s="28">
        <v>0</v>
      </c>
      <c r="I184" s="28">
        <v>0</v>
      </c>
      <c r="J184" s="28">
        <v>0</v>
      </c>
      <c r="K184" s="28">
        <v>0</v>
      </c>
      <c r="L184" s="28">
        <f>VLOOKUP(A184,[1]明细表!A$8:B$276,2,0)</f>
        <v>0</v>
      </c>
      <c r="M184" s="28">
        <f>VLOOKUP(A184,[1]明细表!A$8:C$276,3,0)</f>
        <v>0</v>
      </c>
      <c r="N184" s="17">
        <f t="shared" si="20"/>
        <v>0</v>
      </c>
      <c r="O184" s="17">
        <f t="shared" si="21"/>
        <v>0</v>
      </c>
    </row>
    <row r="185" s="2" customFormat="true" spans="1:15">
      <c r="A185" s="25" t="s">
        <v>282</v>
      </c>
      <c r="B185" s="21">
        <v>0</v>
      </c>
      <c r="C185" s="21">
        <v>0</v>
      </c>
      <c r="D185" s="21"/>
      <c r="E185" s="21"/>
      <c r="F185" s="21"/>
      <c r="G185" s="21"/>
      <c r="H185" s="28">
        <v>0</v>
      </c>
      <c r="I185" s="28">
        <v>0</v>
      </c>
      <c r="J185" s="28">
        <v>0</v>
      </c>
      <c r="K185" s="28">
        <v>0</v>
      </c>
      <c r="L185" s="28">
        <f>VLOOKUP(A185,[1]明细表!A$8:B$276,2,0)</f>
        <v>0</v>
      </c>
      <c r="M185" s="28">
        <f>VLOOKUP(A185,[1]明细表!A$8:C$276,3,0)</f>
        <v>0</v>
      </c>
      <c r="N185" s="17">
        <f t="shared" si="20"/>
        <v>0</v>
      </c>
      <c r="O185" s="17">
        <f t="shared" si="21"/>
        <v>0</v>
      </c>
    </row>
    <row r="186" s="2" customFormat="true" spans="1:15">
      <c r="A186" s="25" t="s">
        <v>283</v>
      </c>
      <c r="B186" s="21">
        <v>0</v>
      </c>
      <c r="C186" s="21">
        <v>0</v>
      </c>
      <c r="D186" s="21"/>
      <c r="E186" s="21"/>
      <c r="F186" s="21"/>
      <c r="G186" s="21"/>
      <c r="H186" s="28">
        <v>0</v>
      </c>
      <c r="I186" s="28">
        <v>0</v>
      </c>
      <c r="J186" s="28">
        <v>0</v>
      </c>
      <c r="K186" s="28">
        <v>0</v>
      </c>
      <c r="L186" s="28">
        <f>VLOOKUP(A186,[1]明细表!A$8:B$276,2,0)</f>
        <v>0</v>
      </c>
      <c r="M186" s="28">
        <f>VLOOKUP(A186,[1]明细表!A$8:C$276,3,0)</f>
        <v>0</v>
      </c>
      <c r="N186" s="17">
        <f t="shared" si="20"/>
        <v>0</v>
      </c>
      <c r="O186" s="17">
        <f t="shared" si="21"/>
        <v>0</v>
      </c>
    </row>
    <row r="187" s="2" customFormat="true" spans="1:15">
      <c r="A187" s="25" t="s">
        <v>284</v>
      </c>
      <c r="B187" s="21">
        <v>0</v>
      </c>
      <c r="C187" s="21">
        <v>0</v>
      </c>
      <c r="D187" s="21"/>
      <c r="E187" s="21"/>
      <c r="F187" s="21"/>
      <c r="G187" s="21"/>
      <c r="H187" s="28">
        <v>0</v>
      </c>
      <c r="I187" s="28">
        <v>0</v>
      </c>
      <c r="J187" s="28">
        <v>0</v>
      </c>
      <c r="K187" s="28">
        <v>0</v>
      </c>
      <c r="L187" s="28">
        <f>VLOOKUP(A187,[1]明细表!A$8:B$276,2,0)</f>
        <v>0</v>
      </c>
      <c r="M187" s="28">
        <f>VLOOKUP(A187,[1]明细表!A$8:C$276,3,0)</f>
        <v>0</v>
      </c>
      <c r="N187" s="17">
        <f t="shared" si="20"/>
        <v>0</v>
      </c>
      <c r="O187" s="17">
        <f t="shared" si="21"/>
        <v>0</v>
      </c>
    </row>
    <row r="188" s="2" customFormat="true" spans="1:15">
      <c r="A188" s="25" t="s">
        <v>285</v>
      </c>
      <c r="B188" s="21">
        <v>0</v>
      </c>
      <c r="C188" s="21">
        <v>0</v>
      </c>
      <c r="D188" s="21"/>
      <c r="E188" s="21"/>
      <c r="F188" s="21"/>
      <c r="G188" s="21"/>
      <c r="H188" s="28">
        <v>0</v>
      </c>
      <c r="I188" s="28">
        <v>0</v>
      </c>
      <c r="J188" s="28">
        <v>0</v>
      </c>
      <c r="K188" s="28">
        <v>0</v>
      </c>
      <c r="L188" s="28">
        <f>VLOOKUP(A188,[1]明细表!A$8:B$276,2,0)</f>
        <v>0</v>
      </c>
      <c r="M188" s="28">
        <f>VLOOKUP(A188,[1]明细表!A$8:C$276,3,0)</f>
        <v>0</v>
      </c>
      <c r="N188" s="17">
        <f t="shared" si="20"/>
        <v>0</v>
      </c>
      <c r="O188" s="17">
        <f t="shared" si="21"/>
        <v>0</v>
      </c>
    </row>
    <row r="189" s="2" customFormat="true" spans="1:15">
      <c r="A189" s="25" t="s">
        <v>286</v>
      </c>
      <c r="B189" s="21">
        <v>0</v>
      </c>
      <c r="C189" s="21">
        <v>0</v>
      </c>
      <c r="D189" s="21"/>
      <c r="E189" s="21"/>
      <c r="F189" s="21"/>
      <c r="G189" s="21"/>
      <c r="H189" s="28">
        <v>0</v>
      </c>
      <c r="I189" s="28">
        <v>0</v>
      </c>
      <c r="J189" s="28">
        <v>0</v>
      </c>
      <c r="K189" s="28">
        <v>0</v>
      </c>
      <c r="L189" s="28">
        <f>VLOOKUP(A189,[1]明细表!A$8:B$276,2,0)</f>
        <v>0</v>
      </c>
      <c r="M189" s="28">
        <f>VLOOKUP(A189,[1]明细表!A$8:C$276,3,0)</f>
        <v>0</v>
      </c>
      <c r="N189" s="17">
        <f t="shared" si="20"/>
        <v>0</v>
      </c>
      <c r="O189" s="17">
        <f t="shared" si="21"/>
        <v>0</v>
      </c>
    </row>
    <row r="190" s="2" customFormat="true" spans="1:15">
      <c r="A190" s="25" t="s">
        <v>287</v>
      </c>
      <c r="B190" s="21">
        <v>0</v>
      </c>
      <c r="C190" s="21">
        <v>0</v>
      </c>
      <c r="D190" s="21"/>
      <c r="E190" s="21"/>
      <c r="F190" s="21"/>
      <c r="G190" s="21"/>
      <c r="H190" s="28">
        <v>0</v>
      </c>
      <c r="I190" s="28">
        <v>0</v>
      </c>
      <c r="J190" s="28">
        <v>0</v>
      </c>
      <c r="K190" s="28">
        <v>0</v>
      </c>
      <c r="L190" s="28">
        <f>VLOOKUP(A190,[1]明细表!A$8:B$276,2,0)</f>
        <v>0</v>
      </c>
      <c r="M190" s="28">
        <f>VLOOKUP(A190,[1]明细表!A$8:C$276,3,0)</f>
        <v>0</v>
      </c>
      <c r="N190" s="17">
        <f t="shared" si="20"/>
        <v>0</v>
      </c>
      <c r="O190" s="17">
        <f t="shared" si="21"/>
        <v>0</v>
      </c>
    </row>
    <row r="191" s="2" customFormat="true" spans="1:15">
      <c r="A191" s="25" t="s">
        <v>288</v>
      </c>
      <c r="B191" s="21">
        <v>0</v>
      </c>
      <c r="C191" s="21">
        <v>0</v>
      </c>
      <c r="D191" s="21"/>
      <c r="E191" s="21"/>
      <c r="F191" s="21"/>
      <c r="G191" s="21"/>
      <c r="H191" s="28">
        <v>0</v>
      </c>
      <c r="I191" s="28">
        <v>0</v>
      </c>
      <c r="J191" s="28">
        <v>0</v>
      </c>
      <c r="K191" s="28">
        <v>0</v>
      </c>
      <c r="L191" s="28">
        <f>VLOOKUP(A191,[1]明细表!A$8:B$276,2,0)</f>
        <v>0</v>
      </c>
      <c r="M191" s="28">
        <f>VLOOKUP(A191,[1]明细表!A$8:C$276,3,0)</f>
        <v>0</v>
      </c>
      <c r="N191" s="17">
        <f t="shared" si="20"/>
        <v>0</v>
      </c>
      <c r="O191" s="17">
        <f t="shared" si="21"/>
        <v>0</v>
      </c>
    </row>
    <row r="192" s="2" customFormat="true" spans="1:15">
      <c r="A192" s="25" t="s">
        <v>289</v>
      </c>
      <c r="B192" s="21">
        <v>0</v>
      </c>
      <c r="C192" s="21">
        <v>0</v>
      </c>
      <c r="D192" s="21"/>
      <c r="E192" s="21"/>
      <c r="F192" s="21"/>
      <c r="G192" s="21"/>
      <c r="H192" s="28">
        <v>0</v>
      </c>
      <c r="I192" s="28">
        <v>0</v>
      </c>
      <c r="J192" s="28">
        <v>0</v>
      </c>
      <c r="K192" s="28">
        <v>0</v>
      </c>
      <c r="L192" s="28">
        <f>VLOOKUP(A192,[1]明细表!A$8:B$276,2,0)</f>
        <v>0</v>
      </c>
      <c r="M192" s="28">
        <f>VLOOKUP(A192,[1]明细表!A$8:C$276,3,0)</f>
        <v>0</v>
      </c>
      <c r="N192" s="17">
        <f t="shared" si="20"/>
        <v>0</v>
      </c>
      <c r="O192" s="17">
        <f t="shared" si="21"/>
        <v>0</v>
      </c>
    </row>
    <row r="193" s="2" customFormat="true" spans="1:15">
      <c r="A193" s="25" t="s">
        <v>290</v>
      </c>
      <c r="B193" s="21">
        <v>0</v>
      </c>
      <c r="C193" s="21">
        <v>0</v>
      </c>
      <c r="D193" s="21"/>
      <c r="E193" s="21"/>
      <c r="F193" s="21"/>
      <c r="G193" s="21"/>
      <c r="H193" s="28">
        <v>0</v>
      </c>
      <c r="I193" s="28">
        <v>0</v>
      </c>
      <c r="J193" s="28">
        <v>0</v>
      </c>
      <c r="K193" s="28">
        <v>0</v>
      </c>
      <c r="L193" s="28">
        <f>VLOOKUP(A193,[1]明细表!A$8:B$276,2,0)</f>
        <v>0</v>
      </c>
      <c r="M193" s="28">
        <f>VLOOKUP(A193,[1]明细表!A$8:C$276,3,0)</f>
        <v>0</v>
      </c>
      <c r="N193" s="17">
        <f t="shared" si="20"/>
        <v>0</v>
      </c>
      <c r="O193" s="17">
        <f t="shared" si="21"/>
        <v>0</v>
      </c>
    </row>
    <row r="194" s="2" customFormat="true" spans="1:15">
      <c r="A194" s="25" t="s">
        <v>291</v>
      </c>
      <c r="B194" s="21">
        <v>0</v>
      </c>
      <c r="C194" s="21">
        <v>0</v>
      </c>
      <c r="D194" s="21"/>
      <c r="E194" s="21"/>
      <c r="F194" s="21"/>
      <c r="G194" s="21"/>
      <c r="H194" s="28">
        <v>0</v>
      </c>
      <c r="I194" s="28">
        <v>0</v>
      </c>
      <c r="J194" s="28">
        <v>0</v>
      </c>
      <c r="K194" s="28">
        <v>0</v>
      </c>
      <c r="L194" s="28">
        <f>VLOOKUP(A194,[1]明细表!A$8:B$276,2,0)</f>
        <v>0</v>
      </c>
      <c r="M194" s="28">
        <f>VLOOKUP(A194,[1]明细表!A$8:C$276,3,0)</f>
        <v>0</v>
      </c>
      <c r="N194" s="17">
        <f t="shared" si="20"/>
        <v>0</v>
      </c>
      <c r="O194" s="17">
        <f t="shared" si="21"/>
        <v>0</v>
      </c>
    </row>
    <row r="195" s="2" customFormat="true" spans="1:15">
      <c r="A195" s="25" t="s">
        <v>292</v>
      </c>
      <c r="B195" s="21">
        <v>0</v>
      </c>
      <c r="C195" s="21">
        <v>0</v>
      </c>
      <c r="D195" s="21"/>
      <c r="E195" s="21"/>
      <c r="F195" s="21"/>
      <c r="G195" s="21"/>
      <c r="H195" s="28">
        <v>0</v>
      </c>
      <c r="I195" s="28">
        <v>0</v>
      </c>
      <c r="J195" s="28">
        <v>0</v>
      </c>
      <c r="K195" s="28">
        <v>0</v>
      </c>
      <c r="L195" s="28">
        <f>VLOOKUP(A195,[1]明细表!A$8:B$276,2,0)</f>
        <v>0</v>
      </c>
      <c r="M195" s="28">
        <f>VLOOKUP(A195,[1]明细表!A$8:C$276,3,0)</f>
        <v>0</v>
      </c>
      <c r="N195" s="17">
        <f t="shared" si="20"/>
        <v>0</v>
      </c>
      <c r="O195" s="17">
        <f t="shared" si="21"/>
        <v>0</v>
      </c>
    </row>
    <row r="196" s="2" customFormat="true" spans="1:15">
      <c r="A196" s="25" t="s">
        <v>293</v>
      </c>
      <c r="B196" s="21">
        <v>0</v>
      </c>
      <c r="C196" s="21">
        <v>0</v>
      </c>
      <c r="D196" s="21"/>
      <c r="E196" s="21"/>
      <c r="F196" s="21"/>
      <c r="G196" s="21"/>
      <c r="H196" s="28">
        <v>0</v>
      </c>
      <c r="I196" s="28">
        <v>0</v>
      </c>
      <c r="J196" s="28">
        <v>0</v>
      </c>
      <c r="K196" s="28">
        <v>0</v>
      </c>
      <c r="L196" s="28">
        <f>VLOOKUP(A196,[1]明细表!A$8:B$276,2,0)</f>
        <v>0</v>
      </c>
      <c r="M196" s="28">
        <f>VLOOKUP(A196,[1]明细表!A$8:C$276,3,0)</f>
        <v>0</v>
      </c>
      <c r="N196" s="17">
        <f t="shared" si="20"/>
        <v>0</v>
      </c>
      <c r="O196" s="17">
        <f t="shared" si="21"/>
        <v>0</v>
      </c>
    </row>
    <row r="197" s="2" customFormat="true" spans="1:15">
      <c r="A197" s="24" t="s">
        <v>66</v>
      </c>
      <c r="B197" s="21">
        <f>SUM(B198:B215)</f>
        <v>0</v>
      </c>
      <c r="C197" s="21">
        <f t="shared" ref="C197:K197" si="30">SUM(C198:C215)</f>
        <v>0</v>
      </c>
      <c r="D197" s="21">
        <f t="shared" si="30"/>
        <v>46.52</v>
      </c>
      <c r="E197" s="21">
        <f t="shared" si="30"/>
        <v>1.52</v>
      </c>
      <c r="F197" s="21">
        <f t="shared" si="30"/>
        <v>0</v>
      </c>
      <c r="G197" s="21">
        <f t="shared" si="30"/>
        <v>0</v>
      </c>
      <c r="H197" s="21">
        <f t="shared" si="30"/>
        <v>58.68</v>
      </c>
      <c r="I197" s="21">
        <f t="shared" si="30"/>
        <v>0.75</v>
      </c>
      <c r="J197" s="21">
        <f t="shared" si="30"/>
        <v>0.49</v>
      </c>
      <c r="K197" s="21">
        <f t="shared" si="30"/>
        <v>0.19</v>
      </c>
      <c r="L197" s="28">
        <f>VLOOKUP(A197,[1]明细表!A$8:B$276,2,0)</f>
        <v>0</v>
      </c>
      <c r="M197" s="28">
        <f>VLOOKUP(A197,[1]明细表!A$8:C$276,3,0)</f>
        <v>0</v>
      </c>
      <c r="N197" s="17">
        <f t="shared" si="20"/>
        <v>105.69</v>
      </c>
      <c r="O197" s="17">
        <f t="shared" si="21"/>
        <v>2.46</v>
      </c>
    </row>
    <row r="198" s="2" customFormat="true" spans="1:15">
      <c r="A198" s="25" t="s">
        <v>294</v>
      </c>
      <c r="B198" s="21">
        <v>0</v>
      </c>
      <c r="C198" s="21">
        <v>0</v>
      </c>
      <c r="D198" s="21">
        <v>46.52</v>
      </c>
      <c r="E198" s="21">
        <v>1.52</v>
      </c>
      <c r="F198" s="21">
        <v>0</v>
      </c>
      <c r="G198" s="21">
        <v>0</v>
      </c>
      <c r="H198" s="28">
        <v>58.68</v>
      </c>
      <c r="I198" s="28">
        <v>0.75</v>
      </c>
      <c r="J198" s="28">
        <v>0.49</v>
      </c>
      <c r="K198" s="28">
        <v>0.19</v>
      </c>
      <c r="L198" s="28">
        <f>VLOOKUP(A198,[1]明细表!A$8:B$276,2,0)</f>
        <v>0</v>
      </c>
      <c r="M198" s="28">
        <f>VLOOKUP(A198,[1]明细表!A$8:C$276,3,0)</f>
        <v>0</v>
      </c>
      <c r="N198" s="17">
        <f t="shared" si="20"/>
        <v>105.69</v>
      </c>
      <c r="O198" s="17">
        <f t="shared" si="21"/>
        <v>2.46</v>
      </c>
    </row>
    <row r="199" s="2" customFormat="true" spans="1:15">
      <c r="A199" s="25" t="s">
        <v>295</v>
      </c>
      <c r="B199" s="21">
        <v>0</v>
      </c>
      <c r="C199" s="21">
        <v>0</v>
      </c>
      <c r="D199" s="21"/>
      <c r="E199" s="21"/>
      <c r="F199" s="21"/>
      <c r="G199" s="21"/>
      <c r="H199" s="28">
        <v>0</v>
      </c>
      <c r="I199" s="28">
        <v>0</v>
      </c>
      <c r="J199" s="28">
        <v>0</v>
      </c>
      <c r="K199" s="28">
        <v>0</v>
      </c>
      <c r="L199" s="28">
        <f>VLOOKUP(A199,[1]明细表!A$8:B$276,2,0)</f>
        <v>0</v>
      </c>
      <c r="M199" s="28">
        <f>VLOOKUP(A199,[1]明细表!A$8:C$276,3,0)</f>
        <v>0</v>
      </c>
      <c r="N199" s="17">
        <f t="shared" si="20"/>
        <v>0</v>
      </c>
      <c r="O199" s="17">
        <f t="shared" si="21"/>
        <v>0</v>
      </c>
    </row>
    <row r="200" s="2" customFormat="true" spans="1:15">
      <c r="A200" s="25" t="s">
        <v>296</v>
      </c>
      <c r="B200" s="21">
        <v>0</v>
      </c>
      <c r="C200" s="21">
        <v>0</v>
      </c>
      <c r="D200" s="21"/>
      <c r="E200" s="21"/>
      <c r="F200" s="21"/>
      <c r="G200" s="21"/>
      <c r="H200" s="28">
        <v>0</v>
      </c>
      <c r="I200" s="28">
        <v>0</v>
      </c>
      <c r="J200" s="28">
        <v>0</v>
      </c>
      <c r="K200" s="28">
        <v>0</v>
      </c>
      <c r="L200" s="28">
        <f>VLOOKUP(A200,[1]明细表!A$8:B$276,2,0)</f>
        <v>0</v>
      </c>
      <c r="M200" s="28">
        <f>VLOOKUP(A200,[1]明细表!A$8:C$276,3,0)</f>
        <v>0</v>
      </c>
      <c r="N200" s="17">
        <f t="shared" ref="N200:N263" si="31">B200+D200+F200+H200+J200+L200</f>
        <v>0</v>
      </c>
      <c r="O200" s="17">
        <f t="shared" ref="O200:O263" si="32">C200+E200+G200+I200+K200+M200</f>
        <v>0</v>
      </c>
    </row>
    <row r="201" s="2" customFormat="true" spans="1:15">
      <c r="A201" s="25" t="s">
        <v>297</v>
      </c>
      <c r="B201" s="21">
        <v>0</v>
      </c>
      <c r="C201" s="21">
        <v>0</v>
      </c>
      <c r="D201" s="21"/>
      <c r="E201" s="21"/>
      <c r="F201" s="21"/>
      <c r="G201" s="21"/>
      <c r="H201" s="28">
        <v>0</v>
      </c>
      <c r="I201" s="28">
        <v>0</v>
      </c>
      <c r="J201" s="28">
        <v>0</v>
      </c>
      <c r="K201" s="28">
        <v>0</v>
      </c>
      <c r="L201" s="28">
        <f>VLOOKUP(A201,[1]明细表!A$8:B$276,2,0)</f>
        <v>0</v>
      </c>
      <c r="M201" s="28">
        <f>VLOOKUP(A201,[1]明细表!A$8:C$276,3,0)</f>
        <v>0</v>
      </c>
      <c r="N201" s="17">
        <f t="shared" si="31"/>
        <v>0</v>
      </c>
      <c r="O201" s="17">
        <f t="shared" si="32"/>
        <v>0</v>
      </c>
    </row>
    <row r="202" s="2" customFormat="true" spans="1:15">
      <c r="A202" s="25" t="s">
        <v>298</v>
      </c>
      <c r="B202" s="21">
        <v>0</v>
      </c>
      <c r="C202" s="21">
        <v>0</v>
      </c>
      <c r="D202" s="21"/>
      <c r="E202" s="21"/>
      <c r="F202" s="21"/>
      <c r="G202" s="21"/>
      <c r="H202" s="28">
        <v>0</v>
      </c>
      <c r="I202" s="28">
        <v>0</v>
      </c>
      <c r="J202" s="28">
        <v>0</v>
      </c>
      <c r="K202" s="28">
        <v>0</v>
      </c>
      <c r="L202" s="28">
        <f>VLOOKUP(A202,[1]明细表!A$8:B$276,2,0)</f>
        <v>0</v>
      </c>
      <c r="M202" s="28">
        <f>VLOOKUP(A202,[1]明细表!A$8:C$276,3,0)</f>
        <v>0</v>
      </c>
      <c r="N202" s="17">
        <f t="shared" si="31"/>
        <v>0</v>
      </c>
      <c r="O202" s="17">
        <f t="shared" si="32"/>
        <v>0</v>
      </c>
    </row>
    <row r="203" s="2" customFormat="true" spans="1:15">
      <c r="A203" s="25" t="s">
        <v>299</v>
      </c>
      <c r="B203" s="21">
        <v>0</v>
      </c>
      <c r="C203" s="21">
        <v>0</v>
      </c>
      <c r="D203" s="21"/>
      <c r="E203" s="21"/>
      <c r="F203" s="21"/>
      <c r="G203" s="21"/>
      <c r="H203" s="28">
        <v>0</v>
      </c>
      <c r="I203" s="28">
        <v>0</v>
      </c>
      <c r="J203" s="28">
        <v>0</v>
      </c>
      <c r="K203" s="28">
        <v>0</v>
      </c>
      <c r="L203" s="28">
        <f>VLOOKUP(A203,[1]明细表!A$8:B$276,2,0)</f>
        <v>0</v>
      </c>
      <c r="M203" s="28">
        <f>VLOOKUP(A203,[1]明细表!A$8:C$276,3,0)</f>
        <v>0</v>
      </c>
      <c r="N203" s="17">
        <f t="shared" si="31"/>
        <v>0</v>
      </c>
      <c r="O203" s="17">
        <f t="shared" si="32"/>
        <v>0</v>
      </c>
    </row>
    <row r="204" s="2" customFormat="true" spans="1:15">
      <c r="A204" s="25" t="s">
        <v>300</v>
      </c>
      <c r="B204" s="21">
        <v>0</v>
      </c>
      <c r="C204" s="21">
        <v>0</v>
      </c>
      <c r="D204" s="21"/>
      <c r="E204" s="21"/>
      <c r="F204" s="21"/>
      <c r="G204" s="21"/>
      <c r="H204" s="28">
        <v>0</v>
      </c>
      <c r="I204" s="28">
        <v>0</v>
      </c>
      <c r="J204" s="28">
        <v>0</v>
      </c>
      <c r="K204" s="28">
        <v>0</v>
      </c>
      <c r="L204" s="28">
        <f>VLOOKUP(A204,[1]明细表!A$8:B$276,2,0)</f>
        <v>0</v>
      </c>
      <c r="M204" s="28">
        <f>VLOOKUP(A204,[1]明细表!A$8:C$276,3,0)</f>
        <v>0</v>
      </c>
      <c r="N204" s="17">
        <f t="shared" si="31"/>
        <v>0</v>
      </c>
      <c r="O204" s="17">
        <f t="shared" si="32"/>
        <v>0</v>
      </c>
    </row>
    <row r="205" s="2" customFormat="true" spans="1:15">
      <c r="A205" s="25" t="s">
        <v>301</v>
      </c>
      <c r="B205" s="21">
        <v>0</v>
      </c>
      <c r="C205" s="21">
        <v>0</v>
      </c>
      <c r="D205" s="21"/>
      <c r="E205" s="21"/>
      <c r="F205" s="21"/>
      <c r="G205" s="21"/>
      <c r="H205" s="28">
        <v>0</v>
      </c>
      <c r="I205" s="28">
        <v>0</v>
      </c>
      <c r="J205" s="28">
        <v>0</v>
      </c>
      <c r="K205" s="28">
        <v>0</v>
      </c>
      <c r="L205" s="28">
        <f>VLOOKUP(A205,[1]明细表!A$8:B$276,2,0)</f>
        <v>0</v>
      </c>
      <c r="M205" s="28">
        <f>VLOOKUP(A205,[1]明细表!A$8:C$276,3,0)</f>
        <v>0</v>
      </c>
      <c r="N205" s="17">
        <f t="shared" si="31"/>
        <v>0</v>
      </c>
      <c r="O205" s="17">
        <f t="shared" si="32"/>
        <v>0</v>
      </c>
    </row>
    <row r="206" s="2" customFormat="true" ht="13.5" customHeight="true" spans="1:15">
      <c r="A206" s="25" t="s">
        <v>302</v>
      </c>
      <c r="B206" s="21">
        <v>0</v>
      </c>
      <c r="C206" s="21">
        <v>0</v>
      </c>
      <c r="D206" s="21"/>
      <c r="E206" s="21"/>
      <c r="F206" s="21"/>
      <c r="G206" s="21"/>
      <c r="H206" s="28">
        <v>0</v>
      </c>
      <c r="I206" s="28">
        <v>0</v>
      </c>
      <c r="J206" s="28">
        <v>0</v>
      </c>
      <c r="K206" s="28">
        <v>0</v>
      </c>
      <c r="L206" s="28">
        <f>VLOOKUP(A206,[1]明细表!A$8:B$276,2,0)</f>
        <v>0</v>
      </c>
      <c r="M206" s="28">
        <f>VLOOKUP(A206,[1]明细表!A$8:C$276,3,0)</f>
        <v>0</v>
      </c>
      <c r="N206" s="17">
        <f t="shared" si="31"/>
        <v>0</v>
      </c>
      <c r="O206" s="17">
        <f t="shared" si="32"/>
        <v>0</v>
      </c>
    </row>
    <row r="207" s="2" customFormat="true" spans="1:15">
      <c r="A207" s="25" t="s">
        <v>303</v>
      </c>
      <c r="B207" s="21">
        <v>0</v>
      </c>
      <c r="C207" s="21">
        <v>0</v>
      </c>
      <c r="D207" s="21"/>
      <c r="E207" s="21"/>
      <c r="F207" s="21"/>
      <c r="G207" s="21"/>
      <c r="H207" s="28">
        <v>0</v>
      </c>
      <c r="I207" s="28">
        <v>0</v>
      </c>
      <c r="J207" s="28">
        <v>0</v>
      </c>
      <c r="K207" s="28">
        <v>0</v>
      </c>
      <c r="L207" s="28">
        <f>VLOOKUP(A207,[1]明细表!A$8:B$276,2,0)</f>
        <v>0</v>
      </c>
      <c r="M207" s="28">
        <f>VLOOKUP(A207,[1]明细表!A$8:C$276,3,0)</f>
        <v>0</v>
      </c>
      <c r="N207" s="17">
        <f t="shared" si="31"/>
        <v>0</v>
      </c>
      <c r="O207" s="17">
        <f t="shared" si="32"/>
        <v>0</v>
      </c>
    </row>
    <row r="208" s="2" customFormat="true" spans="1:15">
      <c r="A208" s="25" t="s">
        <v>304</v>
      </c>
      <c r="B208" s="21">
        <v>0</v>
      </c>
      <c r="C208" s="21">
        <v>0</v>
      </c>
      <c r="D208" s="21"/>
      <c r="E208" s="21"/>
      <c r="F208" s="21"/>
      <c r="G208" s="21"/>
      <c r="H208" s="28">
        <v>0</v>
      </c>
      <c r="I208" s="28">
        <v>0</v>
      </c>
      <c r="J208" s="28">
        <v>0</v>
      </c>
      <c r="K208" s="28">
        <v>0</v>
      </c>
      <c r="L208" s="28">
        <f>VLOOKUP(A208,[1]明细表!A$8:B$276,2,0)</f>
        <v>0</v>
      </c>
      <c r="M208" s="28">
        <f>VLOOKUP(A208,[1]明细表!A$8:C$276,3,0)</f>
        <v>0</v>
      </c>
      <c r="N208" s="17">
        <f t="shared" si="31"/>
        <v>0</v>
      </c>
      <c r="O208" s="17">
        <f t="shared" si="32"/>
        <v>0</v>
      </c>
    </row>
    <row r="209" s="2" customFormat="true" spans="1:15">
      <c r="A209" s="25" t="s">
        <v>305</v>
      </c>
      <c r="B209" s="21">
        <v>0</v>
      </c>
      <c r="C209" s="21">
        <v>0</v>
      </c>
      <c r="D209" s="21"/>
      <c r="E209" s="21"/>
      <c r="F209" s="21"/>
      <c r="G209" s="21"/>
      <c r="H209" s="28">
        <v>0</v>
      </c>
      <c r="I209" s="28">
        <v>0</v>
      </c>
      <c r="J209" s="28">
        <v>0</v>
      </c>
      <c r="K209" s="28">
        <v>0</v>
      </c>
      <c r="L209" s="28">
        <f>VLOOKUP(A209,[1]明细表!A$8:B$276,2,0)</f>
        <v>0</v>
      </c>
      <c r="M209" s="28">
        <f>VLOOKUP(A209,[1]明细表!A$8:C$276,3,0)</f>
        <v>0</v>
      </c>
      <c r="N209" s="17">
        <f t="shared" si="31"/>
        <v>0</v>
      </c>
      <c r="O209" s="17">
        <f t="shared" si="32"/>
        <v>0</v>
      </c>
    </row>
    <row r="210" s="2" customFormat="true" spans="1:15">
      <c r="A210" s="25" t="s">
        <v>306</v>
      </c>
      <c r="B210" s="21">
        <v>0</v>
      </c>
      <c r="C210" s="21">
        <v>0</v>
      </c>
      <c r="D210" s="21"/>
      <c r="E210" s="21"/>
      <c r="F210" s="21"/>
      <c r="G210" s="21"/>
      <c r="H210" s="28">
        <v>0</v>
      </c>
      <c r="I210" s="28">
        <v>0</v>
      </c>
      <c r="J210" s="28">
        <v>0</v>
      </c>
      <c r="K210" s="28">
        <v>0</v>
      </c>
      <c r="L210" s="28">
        <f>VLOOKUP(A210,[1]明细表!A$8:B$276,2,0)</f>
        <v>0</v>
      </c>
      <c r="M210" s="28">
        <f>VLOOKUP(A210,[1]明细表!A$8:C$276,3,0)</f>
        <v>0</v>
      </c>
      <c r="N210" s="17">
        <f t="shared" si="31"/>
        <v>0</v>
      </c>
      <c r="O210" s="17">
        <f t="shared" si="32"/>
        <v>0</v>
      </c>
    </row>
    <row r="211" s="2" customFormat="true" spans="1:15">
      <c r="A211" s="25" t="s">
        <v>307</v>
      </c>
      <c r="B211" s="21">
        <v>0</v>
      </c>
      <c r="C211" s="21">
        <v>0</v>
      </c>
      <c r="D211" s="21"/>
      <c r="E211" s="21"/>
      <c r="F211" s="21"/>
      <c r="G211" s="21"/>
      <c r="H211" s="28">
        <v>0</v>
      </c>
      <c r="I211" s="28">
        <v>0</v>
      </c>
      <c r="J211" s="28">
        <v>0</v>
      </c>
      <c r="K211" s="28">
        <v>0</v>
      </c>
      <c r="L211" s="28">
        <f>VLOOKUP(A211,[1]明细表!A$8:B$276,2,0)</f>
        <v>0</v>
      </c>
      <c r="M211" s="28">
        <f>VLOOKUP(A211,[1]明细表!A$8:C$276,3,0)</f>
        <v>0</v>
      </c>
      <c r="N211" s="17">
        <f t="shared" si="31"/>
        <v>0</v>
      </c>
      <c r="O211" s="17">
        <f t="shared" si="32"/>
        <v>0</v>
      </c>
    </row>
    <row r="212" s="2" customFormat="true" spans="1:15">
      <c r="A212" s="25" t="s">
        <v>308</v>
      </c>
      <c r="B212" s="21">
        <v>0</v>
      </c>
      <c r="C212" s="21">
        <v>0</v>
      </c>
      <c r="D212" s="21"/>
      <c r="E212" s="21"/>
      <c r="F212" s="21"/>
      <c r="G212" s="21"/>
      <c r="H212" s="28">
        <v>0</v>
      </c>
      <c r="I212" s="28">
        <v>0</v>
      </c>
      <c r="J212" s="28">
        <v>0</v>
      </c>
      <c r="K212" s="28">
        <v>0</v>
      </c>
      <c r="L212" s="28">
        <f>VLOOKUP(A212,[1]明细表!A$8:B$276,2,0)</f>
        <v>0</v>
      </c>
      <c r="M212" s="28">
        <f>VLOOKUP(A212,[1]明细表!A$8:C$276,3,0)</f>
        <v>0</v>
      </c>
      <c r="N212" s="17">
        <f t="shared" si="31"/>
        <v>0</v>
      </c>
      <c r="O212" s="17">
        <f t="shared" si="32"/>
        <v>0</v>
      </c>
    </row>
    <row r="213" s="2" customFormat="true" spans="1:15">
      <c r="A213" s="25" t="s">
        <v>309</v>
      </c>
      <c r="B213" s="21">
        <v>0</v>
      </c>
      <c r="C213" s="21">
        <v>0</v>
      </c>
      <c r="D213" s="21"/>
      <c r="E213" s="21"/>
      <c r="F213" s="21"/>
      <c r="G213" s="21"/>
      <c r="H213" s="28">
        <v>0</v>
      </c>
      <c r="I213" s="28">
        <v>0</v>
      </c>
      <c r="J213" s="28">
        <v>0</v>
      </c>
      <c r="K213" s="28">
        <v>0</v>
      </c>
      <c r="L213" s="28">
        <f>VLOOKUP(A213,[1]明细表!A$8:B$276,2,0)</f>
        <v>0</v>
      </c>
      <c r="M213" s="28">
        <f>VLOOKUP(A213,[1]明细表!A$8:C$276,3,0)</f>
        <v>0</v>
      </c>
      <c r="N213" s="17">
        <f t="shared" si="31"/>
        <v>0</v>
      </c>
      <c r="O213" s="17">
        <f t="shared" si="32"/>
        <v>0</v>
      </c>
    </row>
    <row r="214" s="2" customFormat="true" spans="1:15">
      <c r="A214" s="25" t="s">
        <v>310</v>
      </c>
      <c r="B214" s="21">
        <v>0</v>
      </c>
      <c r="C214" s="21">
        <v>0</v>
      </c>
      <c r="D214" s="21"/>
      <c r="E214" s="21"/>
      <c r="F214" s="21"/>
      <c r="G214" s="21"/>
      <c r="H214" s="28">
        <v>0</v>
      </c>
      <c r="I214" s="28">
        <v>0</v>
      </c>
      <c r="J214" s="28">
        <v>0</v>
      </c>
      <c r="K214" s="28">
        <v>0</v>
      </c>
      <c r="L214" s="28">
        <f>VLOOKUP(A214,[1]明细表!A$8:B$276,2,0)</f>
        <v>0</v>
      </c>
      <c r="M214" s="28">
        <f>VLOOKUP(A214,[1]明细表!A$8:C$276,3,0)</f>
        <v>0</v>
      </c>
      <c r="N214" s="17">
        <f t="shared" si="31"/>
        <v>0</v>
      </c>
      <c r="O214" s="17">
        <f t="shared" si="32"/>
        <v>0</v>
      </c>
    </row>
    <row r="215" s="2" customFormat="true" spans="1:15">
      <c r="A215" s="25" t="s">
        <v>311</v>
      </c>
      <c r="B215" s="21">
        <v>0</v>
      </c>
      <c r="C215" s="21">
        <v>0</v>
      </c>
      <c r="D215" s="21"/>
      <c r="E215" s="21"/>
      <c r="F215" s="21"/>
      <c r="G215" s="21"/>
      <c r="H215" s="28">
        <v>0</v>
      </c>
      <c r="I215" s="28">
        <v>0</v>
      </c>
      <c r="J215" s="28">
        <v>0</v>
      </c>
      <c r="K215" s="28">
        <v>0</v>
      </c>
      <c r="L215" s="28">
        <f>VLOOKUP(A215,[1]明细表!A$8:B$276,2,0)</f>
        <v>0</v>
      </c>
      <c r="M215" s="28">
        <f>VLOOKUP(A215,[1]明细表!A$8:C$276,3,0)</f>
        <v>0</v>
      </c>
      <c r="N215" s="17">
        <f t="shared" si="31"/>
        <v>0</v>
      </c>
      <c r="O215" s="17">
        <f t="shared" si="32"/>
        <v>0</v>
      </c>
    </row>
    <row r="216" s="2" customFormat="true" spans="1:15">
      <c r="A216" s="24" t="s">
        <v>67</v>
      </c>
      <c r="B216" s="21">
        <f>SUM(B217:B288)</f>
        <v>0</v>
      </c>
      <c r="C216" s="21">
        <f t="shared" ref="C216:K216" si="33">SUM(C217:C288)</f>
        <v>0</v>
      </c>
      <c r="D216" s="21">
        <f t="shared" si="33"/>
        <v>0</v>
      </c>
      <c r="E216" s="21">
        <f t="shared" si="33"/>
        <v>0</v>
      </c>
      <c r="F216" s="21">
        <f t="shared" si="33"/>
        <v>0</v>
      </c>
      <c r="G216" s="21">
        <f t="shared" si="33"/>
        <v>0</v>
      </c>
      <c r="H216" s="21">
        <f t="shared" si="33"/>
        <v>0</v>
      </c>
      <c r="I216" s="21">
        <f t="shared" si="33"/>
        <v>0</v>
      </c>
      <c r="J216" s="21">
        <f t="shared" si="33"/>
        <v>0</v>
      </c>
      <c r="K216" s="21">
        <f t="shared" si="33"/>
        <v>0</v>
      </c>
      <c r="L216" s="28">
        <f>VLOOKUP(A216,[1]明细表!A$8:B$276,2,0)</f>
        <v>2.4</v>
      </c>
      <c r="M216" s="28">
        <f>VLOOKUP(A216,[1]明细表!A$8:C$276,3,0)</f>
        <v>0</v>
      </c>
      <c r="N216" s="17">
        <f t="shared" si="31"/>
        <v>2.4</v>
      </c>
      <c r="O216" s="17">
        <f t="shared" si="32"/>
        <v>0</v>
      </c>
    </row>
    <row r="217" s="2" customFormat="true" spans="1:15">
      <c r="A217" s="31" t="s">
        <v>68</v>
      </c>
      <c r="B217" s="21">
        <v>0</v>
      </c>
      <c r="C217" s="21">
        <v>0</v>
      </c>
      <c r="D217" s="21"/>
      <c r="E217" s="21"/>
      <c r="F217" s="21"/>
      <c r="G217" s="21"/>
      <c r="H217" s="28">
        <v>0</v>
      </c>
      <c r="I217" s="28">
        <v>0</v>
      </c>
      <c r="J217" s="28">
        <v>0</v>
      </c>
      <c r="K217" s="28">
        <v>0</v>
      </c>
      <c r="L217" s="28">
        <f>VLOOKUP(A217,[1]明细表!A$8:B$276,2,0)</f>
        <v>0</v>
      </c>
      <c r="M217" s="28">
        <f>VLOOKUP(A217,[1]明细表!A$8:C$276,3,0)</f>
        <v>0</v>
      </c>
      <c r="N217" s="17">
        <f t="shared" si="31"/>
        <v>0</v>
      </c>
      <c r="O217" s="17">
        <f t="shared" si="32"/>
        <v>0</v>
      </c>
    </row>
    <row r="218" s="2" customFormat="true" spans="1:15">
      <c r="A218" s="31" t="s">
        <v>113</v>
      </c>
      <c r="B218" s="21">
        <v>0</v>
      </c>
      <c r="C218" s="21">
        <v>0</v>
      </c>
      <c r="D218" s="21"/>
      <c r="E218" s="21"/>
      <c r="F218" s="21"/>
      <c r="G218" s="21"/>
      <c r="H218" s="28">
        <v>0</v>
      </c>
      <c r="I218" s="28">
        <v>0</v>
      </c>
      <c r="J218" s="28">
        <v>0</v>
      </c>
      <c r="K218" s="28">
        <v>0</v>
      </c>
      <c r="L218" s="28">
        <f>VLOOKUP(A218,[1]明细表!A$8:B$276,2,0)</f>
        <v>0</v>
      </c>
      <c r="M218" s="28">
        <f>VLOOKUP(A218,[1]明细表!A$8:C$276,3,0)</f>
        <v>0</v>
      </c>
      <c r="N218" s="17">
        <f t="shared" si="31"/>
        <v>0</v>
      </c>
      <c r="O218" s="17">
        <f t="shared" si="32"/>
        <v>0</v>
      </c>
    </row>
    <row r="219" s="2" customFormat="true" spans="1:15">
      <c r="A219" s="31" t="s">
        <v>69</v>
      </c>
      <c r="B219" s="21">
        <v>0</v>
      </c>
      <c r="C219" s="21">
        <v>0</v>
      </c>
      <c r="D219" s="21"/>
      <c r="E219" s="21"/>
      <c r="F219" s="21"/>
      <c r="G219" s="21"/>
      <c r="H219" s="28">
        <v>0</v>
      </c>
      <c r="I219" s="28">
        <v>0</v>
      </c>
      <c r="J219" s="28">
        <v>0</v>
      </c>
      <c r="K219" s="28">
        <v>0</v>
      </c>
      <c r="L219" s="28">
        <f>VLOOKUP(A219,[1]明细表!A$8:B$276,2,0)</f>
        <v>0</v>
      </c>
      <c r="M219" s="28">
        <f>VLOOKUP(A219,[1]明细表!A$8:C$276,3,0)</f>
        <v>0</v>
      </c>
      <c r="N219" s="17">
        <f t="shared" si="31"/>
        <v>0</v>
      </c>
      <c r="O219" s="17">
        <f t="shared" si="32"/>
        <v>0</v>
      </c>
    </row>
    <row r="220" s="2" customFormat="true" spans="1:15">
      <c r="A220" s="31" t="s">
        <v>70</v>
      </c>
      <c r="B220" s="21">
        <v>0</v>
      </c>
      <c r="C220" s="21">
        <v>0</v>
      </c>
      <c r="D220" s="21"/>
      <c r="E220" s="21"/>
      <c r="F220" s="21"/>
      <c r="G220" s="21"/>
      <c r="H220" s="28">
        <v>0</v>
      </c>
      <c r="I220" s="28">
        <v>0</v>
      </c>
      <c r="J220" s="28">
        <v>0</v>
      </c>
      <c r="K220" s="28">
        <v>0</v>
      </c>
      <c r="L220" s="28">
        <f>VLOOKUP(A220,[1]明细表!A$8:B$276,2,0)</f>
        <v>0</v>
      </c>
      <c r="M220" s="28">
        <f>VLOOKUP(A220,[1]明细表!A$8:C$276,3,0)</f>
        <v>0</v>
      </c>
      <c r="N220" s="17">
        <f t="shared" si="31"/>
        <v>0</v>
      </c>
      <c r="O220" s="17">
        <f t="shared" si="32"/>
        <v>0</v>
      </c>
    </row>
    <row r="221" s="2" customFormat="true" spans="1:15">
      <c r="A221" s="31" t="s">
        <v>71</v>
      </c>
      <c r="B221" s="21">
        <v>0</v>
      </c>
      <c r="C221" s="21">
        <v>0</v>
      </c>
      <c r="D221" s="21"/>
      <c r="E221" s="21"/>
      <c r="F221" s="21"/>
      <c r="G221" s="21"/>
      <c r="H221" s="28">
        <v>0</v>
      </c>
      <c r="I221" s="28">
        <v>0</v>
      </c>
      <c r="J221" s="28">
        <v>0</v>
      </c>
      <c r="K221" s="28">
        <v>0</v>
      </c>
      <c r="L221" s="28">
        <f>VLOOKUP(A221,[1]明细表!A$8:B$276,2,0)</f>
        <v>0</v>
      </c>
      <c r="M221" s="28">
        <f>VLOOKUP(A221,[1]明细表!A$8:C$276,3,0)</f>
        <v>0</v>
      </c>
      <c r="N221" s="17">
        <f t="shared" si="31"/>
        <v>0</v>
      </c>
      <c r="O221" s="17">
        <f t="shared" si="32"/>
        <v>0</v>
      </c>
    </row>
    <row r="222" s="2" customFormat="true" spans="1:15">
      <c r="A222" s="31" t="s">
        <v>72</v>
      </c>
      <c r="B222" s="21">
        <v>0</v>
      </c>
      <c r="C222" s="21">
        <v>0</v>
      </c>
      <c r="D222" s="21"/>
      <c r="E222" s="21"/>
      <c r="F222" s="21"/>
      <c r="G222" s="21"/>
      <c r="H222" s="28">
        <v>0</v>
      </c>
      <c r="I222" s="28">
        <v>0</v>
      </c>
      <c r="J222" s="28">
        <v>0</v>
      </c>
      <c r="K222" s="28">
        <v>0</v>
      </c>
      <c r="L222" s="28">
        <f>VLOOKUP(A222,[1]明细表!A$8:B$276,2,0)</f>
        <v>0</v>
      </c>
      <c r="M222" s="28">
        <f>VLOOKUP(A222,[1]明细表!A$8:C$276,3,0)</f>
        <v>0</v>
      </c>
      <c r="N222" s="17">
        <f t="shared" si="31"/>
        <v>0</v>
      </c>
      <c r="O222" s="17">
        <f t="shared" si="32"/>
        <v>0</v>
      </c>
    </row>
    <row r="223" s="2" customFormat="true" spans="1:15">
      <c r="A223" s="31" t="s">
        <v>73</v>
      </c>
      <c r="B223" s="21">
        <v>0</v>
      </c>
      <c r="C223" s="21">
        <v>0</v>
      </c>
      <c r="D223" s="21"/>
      <c r="E223" s="21"/>
      <c r="F223" s="21"/>
      <c r="G223" s="21"/>
      <c r="H223" s="28">
        <v>0</v>
      </c>
      <c r="I223" s="28">
        <v>0</v>
      </c>
      <c r="J223" s="28">
        <v>0</v>
      </c>
      <c r="K223" s="28">
        <v>0</v>
      </c>
      <c r="L223" s="28">
        <f>VLOOKUP(A223,[1]明细表!A$8:B$276,2,0)</f>
        <v>0</v>
      </c>
      <c r="M223" s="28">
        <f>VLOOKUP(A223,[1]明细表!A$8:C$276,3,0)</f>
        <v>0</v>
      </c>
      <c r="N223" s="17">
        <f t="shared" si="31"/>
        <v>0</v>
      </c>
      <c r="O223" s="17">
        <f t="shared" si="32"/>
        <v>0</v>
      </c>
    </row>
    <row r="224" s="2" customFormat="true" spans="1:15">
      <c r="A224" s="31" t="s">
        <v>114</v>
      </c>
      <c r="B224" s="21">
        <v>0</v>
      </c>
      <c r="C224" s="21">
        <v>0</v>
      </c>
      <c r="D224" s="21"/>
      <c r="E224" s="21"/>
      <c r="F224" s="21"/>
      <c r="G224" s="21"/>
      <c r="H224" s="28">
        <v>0</v>
      </c>
      <c r="I224" s="28">
        <v>0</v>
      </c>
      <c r="J224" s="28">
        <v>0</v>
      </c>
      <c r="K224" s="28">
        <v>0</v>
      </c>
      <c r="L224" s="28">
        <f>VLOOKUP(A224,[1]明细表!A$8:B$276,2,0)</f>
        <v>0</v>
      </c>
      <c r="M224" s="28">
        <f>VLOOKUP(A224,[1]明细表!A$8:C$276,3,0)</f>
        <v>0</v>
      </c>
      <c r="N224" s="17">
        <f t="shared" si="31"/>
        <v>0</v>
      </c>
      <c r="O224" s="17">
        <f t="shared" si="32"/>
        <v>0</v>
      </c>
    </row>
    <row r="225" s="2" customFormat="true" spans="1:15">
      <c r="A225" s="31" t="s">
        <v>115</v>
      </c>
      <c r="B225" s="21">
        <v>0</v>
      </c>
      <c r="C225" s="21">
        <v>0</v>
      </c>
      <c r="D225" s="21"/>
      <c r="E225" s="21"/>
      <c r="F225" s="21"/>
      <c r="G225" s="21"/>
      <c r="H225" s="28">
        <v>0</v>
      </c>
      <c r="I225" s="28">
        <v>0</v>
      </c>
      <c r="J225" s="28">
        <v>0</v>
      </c>
      <c r="K225" s="28">
        <v>0</v>
      </c>
      <c r="L225" s="28">
        <f>VLOOKUP(A225,[1]明细表!A$8:B$276,2,0)</f>
        <v>0</v>
      </c>
      <c r="M225" s="28">
        <f>VLOOKUP(A225,[1]明细表!A$8:C$276,3,0)</f>
        <v>0</v>
      </c>
      <c r="N225" s="17">
        <f t="shared" si="31"/>
        <v>0</v>
      </c>
      <c r="O225" s="17">
        <f t="shared" si="32"/>
        <v>0</v>
      </c>
    </row>
    <row r="226" s="2" customFormat="true" spans="1:15">
      <c r="A226" s="31" t="s">
        <v>116</v>
      </c>
      <c r="B226" s="21">
        <v>0</v>
      </c>
      <c r="C226" s="21">
        <v>0</v>
      </c>
      <c r="D226" s="21"/>
      <c r="E226" s="21"/>
      <c r="F226" s="21"/>
      <c r="G226" s="21"/>
      <c r="H226" s="28">
        <v>0</v>
      </c>
      <c r="I226" s="28">
        <v>0</v>
      </c>
      <c r="J226" s="28">
        <v>0</v>
      </c>
      <c r="K226" s="28">
        <v>0</v>
      </c>
      <c r="L226" s="28">
        <f>VLOOKUP(A226,[1]明细表!A$8:B$276,2,0)</f>
        <v>0</v>
      </c>
      <c r="M226" s="28">
        <f>VLOOKUP(A226,[1]明细表!A$8:C$276,3,0)</f>
        <v>0</v>
      </c>
      <c r="N226" s="17">
        <f t="shared" si="31"/>
        <v>0</v>
      </c>
      <c r="O226" s="17">
        <f t="shared" si="32"/>
        <v>0</v>
      </c>
    </row>
    <row r="227" s="2" customFormat="true" spans="1:15">
      <c r="A227" s="31" t="s">
        <v>117</v>
      </c>
      <c r="B227" s="21">
        <v>0</v>
      </c>
      <c r="C227" s="21">
        <v>0</v>
      </c>
      <c r="D227" s="21"/>
      <c r="E227" s="21"/>
      <c r="F227" s="21"/>
      <c r="G227" s="21"/>
      <c r="H227" s="28">
        <v>0</v>
      </c>
      <c r="I227" s="28">
        <v>0</v>
      </c>
      <c r="J227" s="28">
        <v>0</v>
      </c>
      <c r="K227" s="28">
        <v>0</v>
      </c>
      <c r="L227" s="28">
        <f>VLOOKUP(A227,[1]明细表!A$8:B$276,2,0)</f>
        <v>0</v>
      </c>
      <c r="M227" s="28">
        <f>VLOOKUP(A227,[1]明细表!A$8:C$276,3,0)</f>
        <v>0</v>
      </c>
      <c r="N227" s="17">
        <f t="shared" si="31"/>
        <v>0</v>
      </c>
      <c r="O227" s="17">
        <f t="shared" si="32"/>
        <v>0</v>
      </c>
    </row>
    <row r="228" s="2" customFormat="true" spans="1:15">
      <c r="A228" s="31" t="s">
        <v>118</v>
      </c>
      <c r="B228" s="21">
        <v>0</v>
      </c>
      <c r="C228" s="21">
        <v>0</v>
      </c>
      <c r="D228" s="21"/>
      <c r="E228" s="21"/>
      <c r="F228" s="21"/>
      <c r="G228" s="21"/>
      <c r="H228" s="28">
        <v>0</v>
      </c>
      <c r="I228" s="28">
        <v>0</v>
      </c>
      <c r="J228" s="28">
        <v>0</v>
      </c>
      <c r="K228" s="28">
        <v>0</v>
      </c>
      <c r="L228" s="28">
        <f>VLOOKUP(A228,[1]明细表!A$8:B$276,2,0)</f>
        <v>0</v>
      </c>
      <c r="M228" s="28">
        <f>VLOOKUP(A228,[1]明细表!A$8:C$276,3,0)</f>
        <v>0</v>
      </c>
      <c r="N228" s="17">
        <f t="shared" si="31"/>
        <v>0</v>
      </c>
      <c r="O228" s="17">
        <f t="shared" si="32"/>
        <v>0</v>
      </c>
    </row>
    <row r="229" s="2" customFormat="true" spans="1:15">
      <c r="A229" s="31" t="s">
        <v>119</v>
      </c>
      <c r="B229" s="21">
        <v>0</v>
      </c>
      <c r="C229" s="21">
        <v>0</v>
      </c>
      <c r="D229" s="21"/>
      <c r="E229" s="21"/>
      <c r="F229" s="21"/>
      <c r="G229" s="21"/>
      <c r="H229" s="28">
        <v>0</v>
      </c>
      <c r="I229" s="28">
        <v>0</v>
      </c>
      <c r="J229" s="28">
        <v>0</v>
      </c>
      <c r="K229" s="28">
        <v>0</v>
      </c>
      <c r="L229" s="28">
        <f>VLOOKUP(A229,[1]明细表!A$8:B$276,2,0)</f>
        <v>0</v>
      </c>
      <c r="M229" s="28">
        <f>VLOOKUP(A229,[1]明细表!A$8:C$276,3,0)</f>
        <v>0</v>
      </c>
      <c r="N229" s="17">
        <f t="shared" si="31"/>
        <v>0</v>
      </c>
      <c r="O229" s="17">
        <f t="shared" si="32"/>
        <v>0</v>
      </c>
    </row>
    <row r="230" s="2" customFormat="true" spans="1:15">
      <c r="A230" s="31" t="s">
        <v>120</v>
      </c>
      <c r="B230" s="21">
        <v>0</v>
      </c>
      <c r="C230" s="21">
        <v>0</v>
      </c>
      <c r="D230" s="21"/>
      <c r="E230" s="21"/>
      <c r="F230" s="21"/>
      <c r="G230" s="21"/>
      <c r="H230" s="28">
        <v>0</v>
      </c>
      <c r="I230" s="28">
        <v>0</v>
      </c>
      <c r="J230" s="28">
        <v>0</v>
      </c>
      <c r="K230" s="28">
        <v>0</v>
      </c>
      <c r="L230" s="28">
        <f>VLOOKUP(A230,[1]明细表!A$8:B$276,2,0)</f>
        <v>0</v>
      </c>
      <c r="M230" s="28">
        <f>VLOOKUP(A230,[1]明细表!A$8:C$276,3,0)</f>
        <v>0</v>
      </c>
      <c r="N230" s="17">
        <f t="shared" si="31"/>
        <v>0</v>
      </c>
      <c r="O230" s="17">
        <f t="shared" si="32"/>
        <v>0</v>
      </c>
    </row>
    <row r="231" s="2" customFormat="true" spans="1:15">
      <c r="A231" s="31" t="s">
        <v>121</v>
      </c>
      <c r="B231" s="21">
        <v>0</v>
      </c>
      <c r="C231" s="21">
        <v>0</v>
      </c>
      <c r="D231" s="21"/>
      <c r="E231" s="21"/>
      <c r="F231" s="21"/>
      <c r="G231" s="21"/>
      <c r="H231" s="28">
        <v>0</v>
      </c>
      <c r="I231" s="28">
        <v>0</v>
      </c>
      <c r="J231" s="28">
        <v>0</v>
      </c>
      <c r="K231" s="28">
        <v>0</v>
      </c>
      <c r="L231" s="28">
        <f>VLOOKUP(A231,[1]明细表!A$8:B$276,2,0)</f>
        <v>0</v>
      </c>
      <c r="M231" s="28">
        <f>VLOOKUP(A231,[1]明细表!A$8:C$276,3,0)</f>
        <v>0</v>
      </c>
      <c r="N231" s="17">
        <f t="shared" si="31"/>
        <v>0</v>
      </c>
      <c r="O231" s="17">
        <f t="shared" si="32"/>
        <v>0</v>
      </c>
    </row>
    <row r="232" s="2" customFormat="true" spans="1:15">
      <c r="A232" s="31" t="s">
        <v>122</v>
      </c>
      <c r="B232" s="21">
        <v>0</v>
      </c>
      <c r="C232" s="21">
        <v>0</v>
      </c>
      <c r="D232" s="21"/>
      <c r="E232" s="21"/>
      <c r="F232" s="21"/>
      <c r="G232" s="21"/>
      <c r="H232" s="28">
        <v>0</v>
      </c>
      <c r="I232" s="28">
        <v>0</v>
      </c>
      <c r="J232" s="28">
        <v>0</v>
      </c>
      <c r="K232" s="28">
        <v>0</v>
      </c>
      <c r="L232" s="28">
        <f>VLOOKUP(A232,[1]明细表!A$8:B$276,2,0)</f>
        <v>0</v>
      </c>
      <c r="M232" s="28">
        <f>VLOOKUP(A232,[1]明细表!A$8:C$276,3,0)</f>
        <v>0</v>
      </c>
      <c r="N232" s="17">
        <f t="shared" si="31"/>
        <v>0</v>
      </c>
      <c r="O232" s="17">
        <f t="shared" si="32"/>
        <v>0</v>
      </c>
    </row>
    <row r="233" s="2" customFormat="true" spans="1:15">
      <c r="A233" s="31" t="s">
        <v>123</v>
      </c>
      <c r="B233" s="21">
        <v>0</v>
      </c>
      <c r="C233" s="21">
        <v>0</v>
      </c>
      <c r="D233" s="21"/>
      <c r="E233" s="21"/>
      <c r="F233" s="21"/>
      <c r="G233" s="21"/>
      <c r="H233" s="28">
        <v>0</v>
      </c>
      <c r="I233" s="28">
        <v>0</v>
      </c>
      <c r="J233" s="28">
        <v>0</v>
      </c>
      <c r="K233" s="28">
        <v>0</v>
      </c>
      <c r="L233" s="28">
        <f>VLOOKUP(A233,[1]明细表!A$8:B$276,2,0)</f>
        <v>0</v>
      </c>
      <c r="M233" s="28">
        <f>VLOOKUP(A233,[1]明细表!A$8:C$276,3,0)</f>
        <v>0</v>
      </c>
      <c r="N233" s="17">
        <f t="shared" si="31"/>
        <v>0</v>
      </c>
      <c r="O233" s="17">
        <f t="shared" si="32"/>
        <v>0</v>
      </c>
    </row>
    <row r="234" s="2" customFormat="true" spans="1:15">
      <c r="A234" s="31" t="s">
        <v>124</v>
      </c>
      <c r="B234" s="21">
        <v>0</v>
      </c>
      <c r="C234" s="21">
        <v>0</v>
      </c>
      <c r="D234" s="21"/>
      <c r="E234" s="21"/>
      <c r="F234" s="21"/>
      <c r="G234" s="21"/>
      <c r="H234" s="28">
        <v>0</v>
      </c>
      <c r="I234" s="28">
        <v>0</v>
      </c>
      <c r="J234" s="28">
        <v>0</v>
      </c>
      <c r="K234" s="28">
        <v>0</v>
      </c>
      <c r="L234" s="28">
        <f>VLOOKUP(A234,[1]明细表!A$8:B$276,2,0)</f>
        <v>0</v>
      </c>
      <c r="M234" s="28">
        <f>VLOOKUP(A234,[1]明细表!A$8:C$276,3,0)</f>
        <v>0</v>
      </c>
      <c r="N234" s="17">
        <f t="shared" si="31"/>
        <v>0</v>
      </c>
      <c r="O234" s="17">
        <f t="shared" si="32"/>
        <v>0</v>
      </c>
    </row>
    <row r="235" s="2" customFormat="true" spans="1:15">
      <c r="A235" s="31" t="s">
        <v>125</v>
      </c>
      <c r="B235" s="21">
        <v>0</v>
      </c>
      <c r="C235" s="21">
        <v>0</v>
      </c>
      <c r="D235" s="21"/>
      <c r="E235" s="21"/>
      <c r="F235" s="21"/>
      <c r="G235" s="21"/>
      <c r="H235" s="28">
        <v>0</v>
      </c>
      <c r="I235" s="28">
        <v>0</v>
      </c>
      <c r="J235" s="28">
        <v>0</v>
      </c>
      <c r="K235" s="28">
        <v>0</v>
      </c>
      <c r="L235" s="28">
        <f>VLOOKUP(A235,[1]明细表!A$8:B$276,2,0)</f>
        <v>0</v>
      </c>
      <c r="M235" s="28">
        <f>VLOOKUP(A235,[1]明细表!A$8:C$276,3,0)</f>
        <v>0</v>
      </c>
      <c r="N235" s="17">
        <f t="shared" si="31"/>
        <v>0</v>
      </c>
      <c r="O235" s="17">
        <f t="shared" si="32"/>
        <v>0</v>
      </c>
    </row>
    <row r="236" s="2" customFormat="true" spans="1:15">
      <c r="A236" s="31" t="s">
        <v>126</v>
      </c>
      <c r="B236" s="21">
        <v>0</v>
      </c>
      <c r="C236" s="21">
        <v>0</v>
      </c>
      <c r="D236" s="21"/>
      <c r="E236" s="21"/>
      <c r="F236" s="21"/>
      <c r="G236" s="21"/>
      <c r="H236" s="28">
        <v>0</v>
      </c>
      <c r="I236" s="28">
        <v>0</v>
      </c>
      <c r="J236" s="28">
        <v>0</v>
      </c>
      <c r="K236" s="28">
        <v>0</v>
      </c>
      <c r="L236" s="28">
        <f>VLOOKUP(A236,[1]明细表!A$8:B$276,2,0)</f>
        <v>0</v>
      </c>
      <c r="M236" s="28">
        <f>VLOOKUP(A236,[1]明细表!A$8:C$276,3,0)</f>
        <v>0</v>
      </c>
      <c r="N236" s="17">
        <f t="shared" si="31"/>
        <v>0</v>
      </c>
      <c r="O236" s="17">
        <f t="shared" si="32"/>
        <v>0</v>
      </c>
    </row>
    <row r="237" s="2" customFormat="true" spans="1:15">
      <c r="A237" s="31" t="s">
        <v>127</v>
      </c>
      <c r="B237" s="21">
        <v>0</v>
      </c>
      <c r="C237" s="21">
        <v>0</v>
      </c>
      <c r="D237" s="21"/>
      <c r="E237" s="21"/>
      <c r="F237" s="21"/>
      <c r="G237" s="21"/>
      <c r="H237" s="28">
        <v>0</v>
      </c>
      <c r="I237" s="28">
        <v>0</v>
      </c>
      <c r="J237" s="28">
        <v>0</v>
      </c>
      <c r="K237" s="28">
        <v>0</v>
      </c>
      <c r="L237" s="28">
        <f>VLOOKUP(A237,[1]明细表!A$8:B$276,2,0)</f>
        <v>0</v>
      </c>
      <c r="M237" s="28">
        <f>VLOOKUP(A237,[1]明细表!A$8:C$276,3,0)</f>
        <v>0</v>
      </c>
      <c r="N237" s="17">
        <f t="shared" si="31"/>
        <v>0</v>
      </c>
      <c r="O237" s="17">
        <f t="shared" si="32"/>
        <v>0</v>
      </c>
    </row>
    <row r="238" s="2" customFormat="true" spans="1:15">
      <c r="A238" s="31" t="s">
        <v>128</v>
      </c>
      <c r="B238" s="21">
        <v>0</v>
      </c>
      <c r="C238" s="21">
        <v>0</v>
      </c>
      <c r="D238" s="21"/>
      <c r="E238" s="21"/>
      <c r="F238" s="21"/>
      <c r="G238" s="21"/>
      <c r="H238" s="28">
        <v>0</v>
      </c>
      <c r="I238" s="28">
        <v>0</v>
      </c>
      <c r="J238" s="28">
        <v>0</v>
      </c>
      <c r="K238" s="28">
        <v>0</v>
      </c>
      <c r="L238" s="28">
        <f>VLOOKUP(A238,[1]明细表!A$8:B$276,2,0)</f>
        <v>0</v>
      </c>
      <c r="M238" s="28">
        <f>VLOOKUP(A238,[1]明细表!A$8:C$276,3,0)</f>
        <v>0</v>
      </c>
      <c r="N238" s="17">
        <f t="shared" si="31"/>
        <v>0</v>
      </c>
      <c r="O238" s="17">
        <f t="shared" si="32"/>
        <v>0</v>
      </c>
    </row>
    <row r="239" s="2" customFormat="true" spans="1:15">
      <c r="A239" s="31" t="s">
        <v>129</v>
      </c>
      <c r="B239" s="21">
        <v>0</v>
      </c>
      <c r="C239" s="21">
        <v>0</v>
      </c>
      <c r="D239" s="21"/>
      <c r="E239" s="21"/>
      <c r="F239" s="21"/>
      <c r="G239" s="21"/>
      <c r="H239" s="28">
        <v>0</v>
      </c>
      <c r="I239" s="28">
        <v>0</v>
      </c>
      <c r="J239" s="28">
        <v>0</v>
      </c>
      <c r="K239" s="28">
        <v>0</v>
      </c>
      <c r="L239" s="28">
        <f>VLOOKUP(A239,[1]明细表!A$8:B$276,2,0)</f>
        <v>0</v>
      </c>
      <c r="M239" s="28">
        <f>VLOOKUP(A239,[1]明细表!A$8:C$276,3,0)</f>
        <v>0</v>
      </c>
      <c r="N239" s="17">
        <f t="shared" si="31"/>
        <v>0</v>
      </c>
      <c r="O239" s="17">
        <f t="shared" si="32"/>
        <v>0</v>
      </c>
    </row>
    <row r="240" s="2" customFormat="true" spans="1:15">
      <c r="A240" s="31" t="s">
        <v>130</v>
      </c>
      <c r="B240" s="21">
        <v>0</v>
      </c>
      <c r="C240" s="21">
        <v>0</v>
      </c>
      <c r="D240" s="21"/>
      <c r="E240" s="21"/>
      <c r="F240" s="21"/>
      <c r="G240" s="21"/>
      <c r="H240" s="28">
        <v>0</v>
      </c>
      <c r="I240" s="28">
        <v>0</v>
      </c>
      <c r="J240" s="28">
        <v>0</v>
      </c>
      <c r="K240" s="28">
        <v>0</v>
      </c>
      <c r="L240" s="28">
        <f>VLOOKUP(A240,[1]明细表!A$8:B$276,2,0)</f>
        <v>0</v>
      </c>
      <c r="M240" s="28">
        <f>VLOOKUP(A240,[1]明细表!A$8:C$276,3,0)</f>
        <v>0</v>
      </c>
      <c r="N240" s="17">
        <f t="shared" si="31"/>
        <v>0</v>
      </c>
      <c r="O240" s="17">
        <f t="shared" si="32"/>
        <v>0</v>
      </c>
    </row>
    <row r="241" s="2" customFormat="true" spans="1:15">
      <c r="A241" s="31" t="s">
        <v>131</v>
      </c>
      <c r="B241" s="21">
        <v>0</v>
      </c>
      <c r="C241" s="21">
        <v>0</v>
      </c>
      <c r="D241" s="21"/>
      <c r="E241" s="21"/>
      <c r="F241" s="21"/>
      <c r="G241" s="21"/>
      <c r="H241" s="28">
        <v>0</v>
      </c>
      <c r="I241" s="28">
        <v>0</v>
      </c>
      <c r="J241" s="28">
        <v>0</v>
      </c>
      <c r="K241" s="28">
        <v>0</v>
      </c>
      <c r="L241" s="28">
        <f>VLOOKUP(A241,[1]明细表!A$8:B$276,2,0)</f>
        <v>0</v>
      </c>
      <c r="M241" s="28">
        <f>VLOOKUP(A241,[1]明细表!A$8:C$276,3,0)</f>
        <v>0</v>
      </c>
      <c r="N241" s="17">
        <f t="shared" si="31"/>
        <v>0</v>
      </c>
      <c r="O241" s="17">
        <f t="shared" si="32"/>
        <v>0</v>
      </c>
    </row>
    <row r="242" s="2" customFormat="true" spans="1:15">
      <c r="A242" s="31" t="s">
        <v>132</v>
      </c>
      <c r="B242" s="21">
        <v>0</v>
      </c>
      <c r="C242" s="21">
        <v>0</v>
      </c>
      <c r="D242" s="21"/>
      <c r="E242" s="21"/>
      <c r="F242" s="21"/>
      <c r="G242" s="21"/>
      <c r="H242" s="28">
        <v>0</v>
      </c>
      <c r="I242" s="28">
        <v>0</v>
      </c>
      <c r="J242" s="28">
        <v>0</v>
      </c>
      <c r="K242" s="28">
        <v>0</v>
      </c>
      <c r="L242" s="28">
        <f>VLOOKUP(A242,[1]明细表!A$8:B$276,2,0)</f>
        <v>0</v>
      </c>
      <c r="M242" s="28">
        <f>VLOOKUP(A242,[1]明细表!A$8:C$276,3,0)</f>
        <v>0</v>
      </c>
      <c r="N242" s="17">
        <f t="shared" si="31"/>
        <v>0</v>
      </c>
      <c r="O242" s="17">
        <f t="shared" si="32"/>
        <v>0</v>
      </c>
    </row>
    <row r="243" s="2" customFormat="true" spans="1:15">
      <c r="A243" s="31" t="s">
        <v>133</v>
      </c>
      <c r="B243" s="21">
        <v>0</v>
      </c>
      <c r="C243" s="21">
        <v>0</v>
      </c>
      <c r="D243" s="21"/>
      <c r="E243" s="21"/>
      <c r="F243" s="21"/>
      <c r="G243" s="21"/>
      <c r="H243" s="28">
        <v>0</v>
      </c>
      <c r="I243" s="28">
        <v>0</v>
      </c>
      <c r="J243" s="28">
        <v>0</v>
      </c>
      <c r="K243" s="28">
        <v>0</v>
      </c>
      <c r="L243" s="28">
        <f>VLOOKUP(A243,[1]明细表!A$8:B$276,2,0)</f>
        <v>0</v>
      </c>
      <c r="M243" s="28">
        <f>VLOOKUP(A243,[1]明细表!A$8:C$276,3,0)</f>
        <v>0</v>
      </c>
      <c r="N243" s="17">
        <f t="shared" si="31"/>
        <v>0</v>
      </c>
      <c r="O243" s="17">
        <f t="shared" si="32"/>
        <v>0</v>
      </c>
    </row>
    <row r="244" s="2" customFormat="true" spans="1:15">
      <c r="A244" s="31" t="s">
        <v>134</v>
      </c>
      <c r="B244" s="21">
        <v>0</v>
      </c>
      <c r="C244" s="21">
        <v>0</v>
      </c>
      <c r="D244" s="21"/>
      <c r="E244" s="21"/>
      <c r="F244" s="21"/>
      <c r="G244" s="21"/>
      <c r="H244" s="28">
        <v>0</v>
      </c>
      <c r="I244" s="28">
        <v>0</v>
      </c>
      <c r="J244" s="28">
        <v>0</v>
      </c>
      <c r="K244" s="28">
        <v>0</v>
      </c>
      <c r="L244" s="28">
        <f>VLOOKUP(A244,[1]明细表!A$8:B$276,2,0)</f>
        <v>0</v>
      </c>
      <c r="M244" s="28">
        <f>VLOOKUP(A244,[1]明细表!A$8:C$276,3,0)</f>
        <v>0</v>
      </c>
      <c r="N244" s="17">
        <f t="shared" si="31"/>
        <v>0</v>
      </c>
      <c r="O244" s="17">
        <f t="shared" si="32"/>
        <v>0</v>
      </c>
    </row>
    <row r="245" s="2" customFormat="true" spans="1:15">
      <c r="A245" s="31" t="s">
        <v>74</v>
      </c>
      <c r="B245" s="21">
        <v>0</v>
      </c>
      <c r="C245" s="21">
        <v>0</v>
      </c>
      <c r="D245" s="21"/>
      <c r="E245" s="21"/>
      <c r="F245" s="21"/>
      <c r="G245" s="21"/>
      <c r="H245" s="28">
        <v>0</v>
      </c>
      <c r="I245" s="28">
        <v>0</v>
      </c>
      <c r="J245" s="28">
        <v>0</v>
      </c>
      <c r="K245" s="28">
        <v>0</v>
      </c>
      <c r="L245" s="28">
        <f>VLOOKUP(A245,[1]明细表!A$8:B$276,2,0)</f>
        <v>2.4</v>
      </c>
      <c r="M245" s="28">
        <f>VLOOKUP(A245,[1]明细表!A$8:C$276,3,0)</f>
        <v>0</v>
      </c>
      <c r="N245" s="17">
        <f t="shared" si="31"/>
        <v>2.4</v>
      </c>
      <c r="O245" s="17">
        <f t="shared" si="32"/>
        <v>0</v>
      </c>
    </row>
    <row r="246" s="2" customFormat="true" spans="1:15">
      <c r="A246" s="31" t="s">
        <v>135</v>
      </c>
      <c r="B246" s="21">
        <v>0</v>
      </c>
      <c r="C246" s="21">
        <v>0</v>
      </c>
      <c r="D246" s="21"/>
      <c r="E246" s="21"/>
      <c r="F246" s="21"/>
      <c r="G246" s="21"/>
      <c r="H246" s="28">
        <v>0</v>
      </c>
      <c r="I246" s="28">
        <v>0</v>
      </c>
      <c r="J246" s="28">
        <v>0</v>
      </c>
      <c r="K246" s="28">
        <v>0</v>
      </c>
      <c r="L246" s="28">
        <f>VLOOKUP(A246,[1]明细表!A$8:B$276,2,0)</f>
        <v>0</v>
      </c>
      <c r="M246" s="28">
        <f>VLOOKUP(A246,[1]明细表!A$8:C$276,3,0)</f>
        <v>0</v>
      </c>
      <c r="N246" s="17">
        <f t="shared" si="31"/>
        <v>0</v>
      </c>
      <c r="O246" s="17">
        <f t="shared" si="32"/>
        <v>0</v>
      </c>
    </row>
    <row r="247" s="2" customFormat="true" spans="1:15">
      <c r="A247" s="31" t="s">
        <v>136</v>
      </c>
      <c r="B247" s="21">
        <v>0</v>
      </c>
      <c r="C247" s="21">
        <v>0</v>
      </c>
      <c r="D247" s="21"/>
      <c r="E247" s="21"/>
      <c r="F247" s="21"/>
      <c r="G247" s="21"/>
      <c r="H247" s="28">
        <v>0</v>
      </c>
      <c r="I247" s="28">
        <v>0</v>
      </c>
      <c r="J247" s="28">
        <v>0</v>
      </c>
      <c r="K247" s="28">
        <v>0</v>
      </c>
      <c r="L247" s="28">
        <f>VLOOKUP(A247,[1]明细表!A$8:B$276,2,0)</f>
        <v>0</v>
      </c>
      <c r="M247" s="28">
        <f>VLOOKUP(A247,[1]明细表!A$8:C$276,3,0)</f>
        <v>0</v>
      </c>
      <c r="N247" s="17">
        <f t="shared" si="31"/>
        <v>0</v>
      </c>
      <c r="O247" s="17">
        <f t="shared" si="32"/>
        <v>0</v>
      </c>
    </row>
    <row r="248" s="2" customFormat="true" spans="1:15">
      <c r="A248" s="31" t="s">
        <v>137</v>
      </c>
      <c r="B248" s="21">
        <v>0</v>
      </c>
      <c r="C248" s="21">
        <v>0</v>
      </c>
      <c r="D248" s="21"/>
      <c r="E248" s="21"/>
      <c r="F248" s="21"/>
      <c r="G248" s="21"/>
      <c r="H248" s="28">
        <v>0</v>
      </c>
      <c r="I248" s="28">
        <v>0</v>
      </c>
      <c r="J248" s="28">
        <v>0</v>
      </c>
      <c r="K248" s="28">
        <v>0</v>
      </c>
      <c r="L248" s="28">
        <f>VLOOKUP(A248,[1]明细表!A$8:B$276,2,0)</f>
        <v>0</v>
      </c>
      <c r="M248" s="28">
        <f>VLOOKUP(A248,[1]明细表!A$8:C$276,3,0)</f>
        <v>0</v>
      </c>
      <c r="N248" s="17">
        <f t="shared" si="31"/>
        <v>0</v>
      </c>
      <c r="O248" s="17">
        <f t="shared" si="32"/>
        <v>0</v>
      </c>
    </row>
    <row r="249" s="2" customFormat="true" spans="1:15">
      <c r="A249" s="31" t="s">
        <v>138</v>
      </c>
      <c r="B249" s="21">
        <v>0</v>
      </c>
      <c r="C249" s="21">
        <v>0</v>
      </c>
      <c r="D249" s="21"/>
      <c r="E249" s="21"/>
      <c r="F249" s="21"/>
      <c r="G249" s="21"/>
      <c r="H249" s="28">
        <v>0</v>
      </c>
      <c r="I249" s="28">
        <v>0</v>
      </c>
      <c r="J249" s="28">
        <v>0</v>
      </c>
      <c r="K249" s="28">
        <v>0</v>
      </c>
      <c r="L249" s="28">
        <f>VLOOKUP(A249,[1]明细表!A$8:B$276,2,0)</f>
        <v>0</v>
      </c>
      <c r="M249" s="28">
        <f>VLOOKUP(A249,[1]明细表!A$8:C$276,3,0)</f>
        <v>0</v>
      </c>
      <c r="N249" s="17">
        <f t="shared" si="31"/>
        <v>0</v>
      </c>
      <c r="O249" s="17">
        <f t="shared" si="32"/>
        <v>0</v>
      </c>
    </row>
    <row r="250" s="2" customFormat="true" spans="1:15">
      <c r="A250" s="31" t="s">
        <v>139</v>
      </c>
      <c r="B250" s="21">
        <v>0</v>
      </c>
      <c r="C250" s="21">
        <v>0</v>
      </c>
      <c r="D250" s="21"/>
      <c r="E250" s="21"/>
      <c r="F250" s="21"/>
      <c r="G250" s="21"/>
      <c r="H250" s="28">
        <v>0</v>
      </c>
      <c r="I250" s="28">
        <v>0</v>
      </c>
      <c r="J250" s="28">
        <v>0</v>
      </c>
      <c r="K250" s="28">
        <v>0</v>
      </c>
      <c r="L250" s="28">
        <f>VLOOKUP(A250,[1]明细表!A$8:B$276,2,0)</f>
        <v>0</v>
      </c>
      <c r="M250" s="28">
        <f>VLOOKUP(A250,[1]明细表!A$8:C$276,3,0)</f>
        <v>0</v>
      </c>
      <c r="N250" s="17">
        <f t="shared" si="31"/>
        <v>0</v>
      </c>
      <c r="O250" s="17">
        <f t="shared" si="32"/>
        <v>0</v>
      </c>
    </row>
    <row r="251" s="2" customFormat="true" spans="1:15">
      <c r="A251" s="31" t="s">
        <v>140</v>
      </c>
      <c r="B251" s="21">
        <v>0</v>
      </c>
      <c r="C251" s="21">
        <v>0</v>
      </c>
      <c r="D251" s="21"/>
      <c r="E251" s="21"/>
      <c r="F251" s="21"/>
      <c r="G251" s="21"/>
      <c r="H251" s="28">
        <v>0</v>
      </c>
      <c r="I251" s="28">
        <v>0</v>
      </c>
      <c r="J251" s="28">
        <v>0</v>
      </c>
      <c r="K251" s="28">
        <v>0</v>
      </c>
      <c r="L251" s="28">
        <f>VLOOKUP(A251,[1]明细表!A$8:B$276,2,0)</f>
        <v>0</v>
      </c>
      <c r="M251" s="28">
        <f>VLOOKUP(A251,[1]明细表!A$8:C$276,3,0)</f>
        <v>0</v>
      </c>
      <c r="N251" s="17">
        <f t="shared" si="31"/>
        <v>0</v>
      </c>
      <c r="O251" s="17">
        <f t="shared" si="32"/>
        <v>0</v>
      </c>
    </row>
    <row r="252" s="2" customFormat="true" spans="1:15">
      <c r="A252" s="31" t="s">
        <v>141</v>
      </c>
      <c r="B252" s="21">
        <v>0</v>
      </c>
      <c r="C252" s="21">
        <v>0</v>
      </c>
      <c r="D252" s="21"/>
      <c r="E252" s="21"/>
      <c r="F252" s="21"/>
      <c r="G252" s="21"/>
      <c r="H252" s="28">
        <v>0</v>
      </c>
      <c r="I252" s="28">
        <v>0</v>
      </c>
      <c r="J252" s="28">
        <v>0</v>
      </c>
      <c r="K252" s="28">
        <v>0</v>
      </c>
      <c r="L252" s="28">
        <f>VLOOKUP(A252,[1]明细表!A$8:B$276,2,0)</f>
        <v>0</v>
      </c>
      <c r="M252" s="28">
        <f>VLOOKUP(A252,[1]明细表!A$8:C$276,3,0)</f>
        <v>0</v>
      </c>
      <c r="N252" s="17">
        <f t="shared" si="31"/>
        <v>0</v>
      </c>
      <c r="O252" s="17">
        <f t="shared" si="32"/>
        <v>0</v>
      </c>
    </row>
    <row r="253" s="2" customFormat="true" spans="1:15">
      <c r="A253" s="31" t="s">
        <v>142</v>
      </c>
      <c r="B253" s="21">
        <v>0</v>
      </c>
      <c r="C253" s="21">
        <v>0</v>
      </c>
      <c r="D253" s="21"/>
      <c r="E253" s="21"/>
      <c r="F253" s="21"/>
      <c r="G253" s="21"/>
      <c r="H253" s="28">
        <v>0</v>
      </c>
      <c r="I253" s="28">
        <v>0</v>
      </c>
      <c r="J253" s="28">
        <v>0</v>
      </c>
      <c r="K253" s="28">
        <v>0</v>
      </c>
      <c r="L253" s="28">
        <f>VLOOKUP(A253,[1]明细表!A$8:B$276,2,0)</f>
        <v>0</v>
      </c>
      <c r="M253" s="28">
        <f>VLOOKUP(A253,[1]明细表!A$8:C$276,3,0)</f>
        <v>0</v>
      </c>
      <c r="N253" s="17">
        <f t="shared" si="31"/>
        <v>0</v>
      </c>
      <c r="O253" s="17">
        <f t="shared" si="32"/>
        <v>0</v>
      </c>
    </row>
    <row r="254" s="2" customFormat="true" spans="1:15">
      <c r="A254" s="31" t="s">
        <v>143</v>
      </c>
      <c r="B254" s="21">
        <v>0</v>
      </c>
      <c r="C254" s="21">
        <v>0</v>
      </c>
      <c r="D254" s="21"/>
      <c r="E254" s="21"/>
      <c r="F254" s="21"/>
      <c r="G254" s="21"/>
      <c r="H254" s="28">
        <v>0</v>
      </c>
      <c r="I254" s="28">
        <v>0</v>
      </c>
      <c r="J254" s="28">
        <v>0</v>
      </c>
      <c r="K254" s="28">
        <v>0</v>
      </c>
      <c r="L254" s="28">
        <f>VLOOKUP(A254,[1]明细表!A$8:B$276,2,0)</f>
        <v>0</v>
      </c>
      <c r="M254" s="28">
        <f>VLOOKUP(A254,[1]明细表!A$8:C$276,3,0)</f>
        <v>0</v>
      </c>
      <c r="N254" s="17">
        <f t="shared" si="31"/>
        <v>0</v>
      </c>
      <c r="O254" s="17">
        <f t="shared" si="32"/>
        <v>0</v>
      </c>
    </row>
    <row r="255" s="2" customFormat="true" spans="1:15">
      <c r="A255" s="31" t="s">
        <v>144</v>
      </c>
      <c r="B255" s="21">
        <v>0</v>
      </c>
      <c r="C255" s="21">
        <v>0</v>
      </c>
      <c r="D255" s="21"/>
      <c r="E255" s="21"/>
      <c r="F255" s="21"/>
      <c r="G255" s="21"/>
      <c r="H255" s="28">
        <v>0</v>
      </c>
      <c r="I255" s="28">
        <v>0</v>
      </c>
      <c r="J255" s="28">
        <v>0</v>
      </c>
      <c r="K255" s="28">
        <v>0</v>
      </c>
      <c r="L255" s="28">
        <f>VLOOKUP(A255,[1]明细表!A$8:B$276,2,0)</f>
        <v>0</v>
      </c>
      <c r="M255" s="28">
        <f>VLOOKUP(A255,[1]明细表!A$8:C$276,3,0)</f>
        <v>0</v>
      </c>
      <c r="N255" s="17">
        <f t="shared" si="31"/>
        <v>0</v>
      </c>
      <c r="O255" s="17">
        <f t="shared" si="32"/>
        <v>0</v>
      </c>
    </row>
    <row r="256" s="2" customFormat="true" spans="1:15">
      <c r="A256" s="31" t="s">
        <v>145</v>
      </c>
      <c r="B256" s="21">
        <v>0</v>
      </c>
      <c r="C256" s="21">
        <v>0</v>
      </c>
      <c r="D256" s="21"/>
      <c r="E256" s="21"/>
      <c r="F256" s="21"/>
      <c r="G256" s="21"/>
      <c r="H256" s="28">
        <v>0</v>
      </c>
      <c r="I256" s="28">
        <v>0</v>
      </c>
      <c r="J256" s="28">
        <v>0</v>
      </c>
      <c r="K256" s="28">
        <v>0</v>
      </c>
      <c r="L256" s="28">
        <f>VLOOKUP(A256,[1]明细表!A$8:B$276,2,0)</f>
        <v>0</v>
      </c>
      <c r="M256" s="28">
        <f>VLOOKUP(A256,[1]明细表!A$8:C$276,3,0)</f>
        <v>0</v>
      </c>
      <c r="N256" s="17">
        <f t="shared" si="31"/>
        <v>0</v>
      </c>
      <c r="O256" s="17">
        <f t="shared" si="32"/>
        <v>0</v>
      </c>
    </row>
    <row r="257" s="2" customFormat="true" spans="1:15">
      <c r="A257" s="31" t="s">
        <v>75</v>
      </c>
      <c r="B257" s="21">
        <v>0</v>
      </c>
      <c r="C257" s="21">
        <v>0</v>
      </c>
      <c r="D257" s="21"/>
      <c r="E257" s="21"/>
      <c r="F257" s="21"/>
      <c r="G257" s="21"/>
      <c r="H257" s="28">
        <v>0</v>
      </c>
      <c r="I257" s="28">
        <v>0</v>
      </c>
      <c r="J257" s="28">
        <v>0</v>
      </c>
      <c r="K257" s="28">
        <v>0</v>
      </c>
      <c r="L257" s="28">
        <f>VLOOKUP(A257,[1]明细表!A$8:B$276,2,0)</f>
        <v>0</v>
      </c>
      <c r="M257" s="28">
        <f>VLOOKUP(A257,[1]明细表!A$8:C$276,3,0)</f>
        <v>0</v>
      </c>
      <c r="N257" s="17">
        <f t="shared" si="31"/>
        <v>0</v>
      </c>
      <c r="O257" s="17">
        <f t="shared" si="32"/>
        <v>0</v>
      </c>
    </row>
    <row r="258" s="2" customFormat="true" spans="1:15">
      <c r="A258" s="31" t="s">
        <v>146</v>
      </c>
      <c r="B258" s="21">
        <v>0</v>
      </c>
      <c r="C258" s="21">
        <v>0</v>
      </c>
      <c r="D258" s="21"/>
      <c r="E258" s="21"/>
      <c r="F258" s="21"/>
      <c r="G258" s="21"/>
      <c r="H258" s="28">
        <v>0</v>
      </c>
      <c r="I258" s="28">
        <v>0</v>
      </c>
      <c r="J258" s="28">
        <v>0</v>
      </c>
      <c r="K258" s="28">
        <v>0</v>
      </c>
      <c r="L258" s="28">
        <f>VLOOKUP(A258,[1]明细表!A$8:B$276,2,0)</f>
        <v>0</v>
      </c>
      <c r="M258" s="28">
        <f>VLOOKUP(A258,[1]明细表!A$8:C$276,3,0)</f>
        <v>0</v>
      </c>
      <c r="N258" s="17">
        <f t="shared" si="31"/>
        <v>0</v>
      </c>
      <c r="O258" s="17">
        <f t="shared" si="32"/>
        <v>0</v>
      </c>
    </row>
    <row r="259" s="2" customFormat="true" spans="1:15">
      <c r="A259" s="31" t="s">
        <v>147</v>
      </c>
      <c r="B259" s="21">
        <v>0</v>
      </c>
      <c r="C259" s="21">
        <v>0</v>
      </c>
      <c r="D259" s="21"/>
      <c r="E259" s="21"/>
      <c r="F259" s="21"/>
      <c r="G259" s="21"/>
      <c r="H259" s="28">
        <v>0</v>
      </c>
      <c r="I259" s="28">
        <v>0</v>
      </c>
      <c r="J259" s="28">
        <v>0</v>
      </c>
      <c r="K259" s="28">
        <v>0</v>
      </c>
      <c r="L259" s="28">
        <f>VLOOKUP(A259,[1]明细表!A$8:B$276,2,0)</f>
        <v>0</v>
      </c>
      <c r="M259" s="28">
        <f>VLOOKUP(A259,[1]明细表!A$8:C$276,3,0)</f>
        <v>0</v>
      </c>
      <c r="N259" s="17">
        <f t="shared" si="31"/>
        <v>0</v>
      </c>
      <c r="O259" s="17">
        <f t="shared" si="32"/>
        <v>0</v>
      </c>
    </row>
    <row r="260" s="2" customFormat="true" spans="1:15">
      <c r="A260" s="31" t="s">
        <v>148</v>
      </c>
      <c r="B260" s="21">
        <v>0</v>
      </c>
      <c r="C260" s="21">
        <v>0</v>
      </c>
      <c r="D260" s="21"/>
      <c r="E260" s="21"/>
      <c r="F260" s="21"/>
      <c r="G260" s="21"/>
      <c r="H260" s="28">
        <v>0</v>
      </c>
      <c r="I260" s="28">
        <v>0</v>
      </c>
      <c r="J260" s="28">
        <v>0</v>
      </c>
      <c r="K260" s="28">
        <v>0</v>
      </c>
      <c r="L260" s="28">
        <f>VLOOKUP(A260,[1]明细表!A$8:B$276,2,0)</f>
        <v>0</v>
      </c>
      <c r="M260" s="28">
        <f>VLOOKUP(A260,[1]明细表!A$8:C$276,3,0)</f>
        <v>0</v>
      </c>
      <c r="N260" s="17">
        <f t="shared" si="31"/>
        <v>0</v>
      </c>
      <c r="O260" s="17">
        <f t="shared" si="32"/>
        <v>0</v>
      </c>
    </row>
    <row r="261" s="2" customFormat="true" spans="1:15">
      <c r="A261" s="31" t="s">
        <v>149</v>
      </c>
      <c r="B261" s="21">
        <v>0</v>
      </c>
      <c r="C261" s="21">
        <v>0</v>
      </c>
      <c r="D261" s="21"/>
      <c r="E261" s="21"/>
      <c r="F261" s="21"/>
      <c r="G261" s="21"/>
      <c r="H261" s="28">
        <v>0</v>
      </c>
      <c r="I261" s="28">
        <v>0</v>
      </c>
      <c r="J261" s="28">
        <v>0</v>
      </c>
      <c r="K261" s="28">
        <v>0</v>
      </c>
      <c r="L261" s="28">
        <f>VLOOKUP(A261,[1]明细表!A$8:B$276,2,0)</f>
        <v>0</v>
      </c>
      <c r="M261" s="28">
        <f>VLOOKUP(A261,[1]明细表!A$8:C$276,3,0)</f>
        <v>0</v>
      </c>
      <c r="N261" s="17">
        <f t="shared" si="31"/>
        <v>0</v>
      </c>
      <c r="O261" s="17">
        <f t="shared" si="32"/>
        <v>0</v>
      </c>
    </row>
    <row r="262" s="2" customFormat="true" spans="1:15">
      <c r="A262" s="31" t="s">
        <v>150</v>
      </c>
      <c r="B262" s="21">
        <v>0</v>
      </c>
      <c r="C262" s="21">
        <v>0</v>
      </c>
      <c r="D262" s="21"/>
      <c r="E262" s="21"/>
      <c r="F262" s="21"/>
      <c r="G262" s="21"/>
      <c r="H262" s="28">
        <v>0</v>
      </c>
      <c r="I262" s="28">
        <v>0</v>
      </c>
      <c r="J262" s="28">
        <v>0</v>
      </c>
      <c r="K262" s="28">
        <v>0</v>
      </c>
      <c r="L262" s="28">
        <f>VLOOKUP(A262,[1]明细表!A$8:B$276,2,0)</f>
        <v>0</v>
      </c>
      <c r="M262" s="28">
        <f>VLOOKUP(A262,[1]明细表!A$8:C$276,3,0)</f>
        <v>0</v>
      </c>
      <c r="N262" s="17">
        <f t="shared" si="31"/>
        <v>0</v>
      </c>
      <c r="O262" s="17">
        <f t="shared" si="32"/>
        <v>0</v>
      </c>
    </row>
    <row r="263" s="2" customFormat="true" spans="1:15">
      <c r="A263" s="31" t="s">
        <v>151</v>
      </c>
      <c r="B263" s="21">
        <v>0</v>
      </c>
      <c r="C263" s="21">
        <v>0</v>
      </c>
      <c r="D263" s="21"/>
      <c r="E263" s="21"/>
      <c r="F263" s="21"/>
      <c r="G263" s="21"/>
      <c r="H263" s="28">
        <v>0</v>
      </c>
      <c r="I263" s="28">
        <v>0</v>
      </c>
      <c r="J263" s="28">
        <v>0</v>
      </c>
      <c r="K263" s="28">
        <v>0</v>
      </c>
      <c r="L263" s="28">
        <f>VLOOKUP(A263,[1]明细表!A$8:B$276,2,0)</f>
        <v>0</v>
      </c>
      <c r="M263" s="28">
        <f>VLOOKUP(A263,[1]明细表!A$8:C$276,3,0)</f>
        <v>0</v>
      </c>
      <c r="N263" s="17">
        <f t="shared" si="31"/>
        <v>0</v>
      </c>
      <c r="O263" s="17">
        <f t="shared" si="32"/>
        <v>0</v>
      </c>
    </row>
    <row r="264" s="2" customFormat="true" spans="1:15">
      <c r="A264" s="31" t="s">
        <v>76</v>
      </c>
      <c r="B264" s="21">
        <v>0</v>
      </c>
      <c r="C264" s="21">
        <v>0</v>
      </c>
      <c r="D264" s="21"/>
      <c r="E264" s="21"/>
      <c r="F264" s="21"/>
      <c r="G264" s="21"/>
      <c r="H264" s="28">
        <v>0</v>
      </c>
      <c r="I264" s="28">
        <v>0</v>
      </c>
      <c r="J264" s="28">
        <v>0</v>
      </c>
      <c r="K264" s="28">
        <v>0</v>
      </c>
      <c r="L264" s="28">
        <f>VLOOKUP(A264,[1]明细表!A$8:B$276,2,0)</f>
        <v>0</v>
      </c>
      <c r="M264" s="28">
        <f>VLOOKUP(A264,[1]明细表!A$8:C$276,3,0)</f>
        <v>0</v>
      </c>
      <c r="N264" s="17">
        <f t="shared" ref="N264:N288" si="34">B264+D264+F264+H264+J264+L264</f>
        <v>0</v>
      </c>
      <c r="O264" s="17">
        <f t="shared" ref="O264:O288" si="35">C264+E264+G264+I264+K264+M264</f>
        <v>0</v>
      </c>
    </row>
    <row r="265" s="2" customFormat="true" spans="1:15">
      <c r="A265" s="31" t="s">
        <v>152</v>
      </c>
      <c r="B265" s="21">
        <v>0</v>
      </c>
      <c r="C265" s="21">
        <v>0</v>
      </c>
      <c r="D265" s="21"/>
      <c r="E265" s="21"/>
      <c r="F265" s="21"/>
      <c r="G265" s="21"/>
      <c r="H265" s="28">
        <v>0</v>
      </c>
      <c r="I265" s="28">
        <v>0</v>
      </c>
      <c r="J265" s="28">
        <v>0</v>
      </c>
      <c r="K265" s="28">
        <v>0</v>
      </c>
      <c r="L265" s="28">
        <f>VLOOKUP(A265,[1]明细表!A$8:B$276,2,0)</f>
        <v>0</v>
      </c>
      <c r="M265" s="28">
        <f>VLOOKUP(A265,[1]明细表!A$8:C$276,3,0)</f>
        <v>0</v>
      </c>
      <c r="N265" s="17">
        <f t="shared" si="34"/>
        <v>0</v>
      </c>
      <c r="O265" s="17">
        <f t="shared" si="35"/>
        <v>0</v>
      </c>
    </row>
    <row r="266" s="2" customFormat="true" spans="1:15">
      <c r="A266" s="31" t="s">
        <v>153</v>
      </c>
      <c r="B266" s="21">
        <v>0</v>
      </c>
      <c r="C266" s="21">
        <v>0</v>
      </c>
      <c r="D266" s="21"/>
      <c r="E266" s="21"/>
      <c r="F266" s="21"/>
      <c r="G266" s="21"/>
      <c r="H266" s="28">
        <v>0</v>
      </c>
      <c r="I266" s="28">
        <v>0</v>
      </c>
      <c r="J266" s="28">
        <v>0</v>
      </c>
      <c r="K266" s="28">
        <v>0</v>
      </c>
      <c r="L266" s="28">
        <f>VLOOKUP(A266,[1]明细表!A$8:B$276,2,0)</f>
        <v>0</v>
      </c>
      <c r="M266" s="28">
        <f>VLOOKUP(A266,[1]明细表!A$8:C$276,3,0)</f>
        <v>0</v>
      </c>
      <c r="N266" s="17">
        <f t="shared" si="34"/>
        <v>0</v>
      </c>
      <c r="O266" s="17">
        <f t="shared" si="35"/>
        <v>0</v>
      </c>
    </row>
    <row r="267" s="2" customFormat="true" spans="1:15">
      <c r="A267" s="31" t="s">
        <v>77</v>
      </c>
      <c r="B267" s="21">
        <v>0</v>
      </c>
      <c r="C267" s="21">
        <v>0</v>
      </c>
      <c r="D267" s="21"/>
      <c r="E267" s="21"/>
      <c r="F267" s="21"/>
      <c r="G267" s="21"/>
      <c r="H267" s="28">
        <v>0</v>
      </c>
      <c r="I267" s="28">
        <v>0</v>
      </c>
      <c r="J267" s="28">
        <v>0</v>
      </c>
      <c r="K267" s="28">
        <v>0</v>
      </c>
      <c r="L267" s="28">
        <f>VLOOKUP(A267,[1]明细表!A$8:B$276,2,0)</f>
        <v>0</v>
      </c>
      <c r="M267" s="28">
        <f>VLOOKUP(A267,[1]明细表!A$8:C$276,3,0)</f>
        <v>0</v>
      </c>
      <c r="N267" s="17">
        <f t="shared" si="34"/>
        <v>0</v>
      </c>
      <c r="O267" s="17">
        <f t="shared" si="35"/>
        <v>0</v>
      </c>
    </row>
    <row r="268" s="2" customFormat="true" spans="1:15">
      <c r="A268" s="31" t="s">
        <v>154</v>
      </c>
      <c r="B268" s="21">
        <v>0</v>
      </c>
      <c r="C268" s="21">
        <v>0</v>
      </c>
      <c r="D268" s="21"/>
      <c r="E268" s="21"/>
      <c r="F268" s="21"/>
      <c r="G268" s="21"/>
      <c r="H268" s="28">
        <v>0</v>
      </c>
      <c r="I268" s="28">
        <v>0</v>
      </c>
      <c r="J268" s="28">
        <v>0</v>
      </c>
      <c r="K268" s="28">
        <v>0</v>
      </c>
      <c r="L268" s="28">
        <f>VLOOKUP(A268,[1]明细表!A$8:B$276,2,0)</f>
        <v>0</v>
      </c>
      <c r="M268" s="28">
        <f>VLOOKUP(A268,[1]明细表!A$8:C$276,3,0)</f>
        <v>0</v>
      </c>
      <c r="N268" s="17">
        <f t="shared" si="34"/>
        <v>0</v>
      </c>
      <c r="O268" s="17">
        <f t="shared" si="35"/>
        <v>0</v>
      </c>
    </row>
    <row r="269" s="2" customFormat="true" spans="1:15">
      <c r="A269" s="31" t="s">
        <v>155</v>
      </c>
      <c r="B269" s="21">
        <v>0</v>
      </c>
      <c r="C269" s="21">
        <v>0</v>
      </c>
      <c r="D269" s="21"/>
      <c r="E269" s="21"/>
      <c r="F269" s="21"/>
      <c r="G269" s="21"/>
      <c r="H269" s="28">
        <v>0</v>
      </c>
      <c r="I269" s="28">
        <v>0</v>
      </c>
      <c r="J269" s="28">
        <v>0</v>
      </c>
      <c r="K269" s="28">
        <v>0</v>
      </c>
      <c r="L269" s="28">
        <f>VLOOKUP(A269,[1]明细表!A$8:B$276,2,0)</f>
        <v>0</v>
      </c>
      <c r="M269" s="28">
        <f>VLOOKUP(A269,[1]明细表!A$8:C$276,3,0)</f>
        <v>0</v>
      </c>
      <c r="N269" s="17">
        <f t="shared" si="34"/>
        <v>0</v>
      </c>
      <c r="O269" s="17">
        <f t="shared" si="35"/>
        <v>0</v>
      </c>
    </row>
    <row r="270" s="2" customFormat="true" spans="1:15">
      <c r="A270" s="31" t="s">
        <v>156</v>
      </c>
      <c r="B270" s="21">
        <v>0</v>
      </c>
      <c r="C270" s="21">
        <v>0</v>
      </c>
      <c r="D270" s="21"/>
      <c r="E270" s="21"/>
      <c r="F270" s="21"/>
      <c r="G270" s="21"/>
      <c r="H270" s="28">
        <v>0</v>
      </c>
      <c r="I270" s="28">
        <v>0</v>
      </c>
      <c r="J270" s="28">
        <v>0</v>
      </c>
      <c r="K270" s="28">
        <v>0</v>
      </c>
      <c r="L270" s="28">
        <f>VLOOKUP(A270,[1]明细表!A$8:B$276,2,0)</f>
        <v>0</v>
      </c>
      <c r="M270" s="28">
        <f>VLOOKUP(A270,[1]明细表!A$8:C$276,3,0)</f>
        <v>0</v>
      </c>
      <c r="N270" s="17">
        <f t="shared" si="34"/>
        <v>0</v>
      </c>
      <c r="O270" s="17">
        <f t="shared" si="35"/>
        <v>0</v>
      </c>
    </row>
    <row r="271" s="2" customFormat="true" spans="1:15">
      <c r="A271" s="31" t="s">
        <v>157</v>
      </c>
      <c r="B271" s="21">
        <v>0</v>
      </c>
      <c r="C271" s="21">
        <v>0</v>
      </c>
      <c r="D271" s="21"/>
      <c r="E271" s="21"/>
      <c r="F271" s="21"/>
      <c r="G271" s="21"/>
      <c r="H271" s="28">
        <v>0</v>
      </c>
      <c r="I271" s="28">
        <v>0</v>
      </c>
      <c r="J271" s="28">
        <v>0</v>
      </c>
      <c r="K271" s="28">
        <v>0</v>
      </c>
      <c r="L271" s="28">
        <f>VLOOKUP(A271,[1]明细表!A$8:B$276,2,0)</f>
        <v>0</v>
      </c>
      <c r="M271" s="28">
        <f>VLOOKUP(A271,[1]明细表!A$8:C$276,3,0)</f>
        <v>0</v>
      </c>
      <c r="N271" s="17">
        <f t="shared" si="34"/>
        <v>0</v>
      </c>
      <c r="O271" s="17">
        <f t="shared" si="35"/>
        <v>0</v>
      </c>
    </row>
    <row r="272" s="2" customFormat="true" spans="1:15">
      <c r="A272" s="31" t="s">
        <v>158</v>
      </c>
      <c r="B272" s="21">
        <v>0</v>
      </c>
      <c r="C272" s="21">
        <v>0</v>
      </c>
      <c r="D272" s="21"/>
      <c r="E272" s="21"/>
      <c r="F272" s="21"/>
      <c r="G272" s="21"/>
      <c r="H272" s="28">
        <v>0</v>
      </c>
      <c r="I272" s="28">
        <v>0</v>
      </c>
      <c r="J272" s="28">
        <v>0</v>
      </c>
      <c r="K272" s="28">
        <v>0</v>
      </c>
      <c r="L272" s="28">
        <f>VLOOKUP(A272,[1]明细表!A$8:B$276,2,0)</f>
        <v>0</v>
      </c>
      <c r="M272" s="28">
        <f>VLOOKUP(A272,[1]明细表!A$8:C$276,3,0)</f>
        <v>0</v>
      </c>
      <c r="N272" s="17">
        <f t="shared" si="34"/>
        <v>0</v>
      </c>
      <c r="O272" s="17">
        <f t="shared" si="35"/>
        <v>0</v>
      </c>
    </row>
    <row r="273" s="2" customFormat="true" spans="1:15">
      <c r="A273" s="31" t="s">
        <v>159</v>
      </c>
      <c r="B273" s="21">
        <v>0</v>
      </c>
      <c r="C273" s="21">
        <v>0</v>
      </c>
      <c r="D273" s="21"/>
      <c r="E273" s="21"/>
      <c r="F273" s="21"/>
      <c r="G273" s="21"/>
      <c r="H273" s="28">
        <v>0</v>
      </c>
      <c r="I273" s="28">
        <v>0</v>
      </c>
      <c r="J273" s="28">
        <v>0</v>
      </c>
      <c r="K273" s="28">
        <v>0</v>
      </c>
      <c r="L273" s="28">
        <f>VLOOKUP(A273,[1]明细表!A$8:B$276,2,0)</f>
        <v>0</v>
      </c>
      <c r="M273" s="28">
        <f>VLOOKUP(A273,[1]明细表!A$8:C$276,3,0)</f>
        <v>0</v>
      </c>
      <c r="N273" s="17">
        <f t="shared" si="34"/>
        <v>0</v>
      </c>
      <c r="O273" s="17">
        <f t="shared" si="35"/>
        <v>0</v>
      </c>
    </row>
    <row r="274" s="2" customFormat="true" spans="1:15">
      <c r="A274" s="31" t="s">
        <v>160</v>
      </c>
      <c r="B274" s="21">
        <v>0</v>
      </c>
      <c r="C274" s="21">
        <v>0</v>
      </c>
      <c r="D274" s="21"/>
      <c r="E274" s="21"/>
      <c r="F274" s="21"/>
      <c r="G274" s="21"/>
      <c r="H274" s="28">
        <v>0</v>
      </c>
      <c r="I274" s="28">
        <v>0</v>
      </c>
      <c r="J274" s="28">
        <v>0</v>
      </c>
      <c r="K274" s="28">
        <v>0</v>
      </c>
      <c r="L274" s="28">
        <f>VLOOKUP(A274,[1]明细表!A$8:B$276,2,0)</f>
        <v>0</v>
      </c>
      <c r="M274" s="28">
        <f>VLOOKUP(A274,[1]明细表!A$8:C$276,3,0)</f>
        <v>0</v>
      </c>
      <c r="N274" s="17">
        <f t="shared" si="34"/>
        <v>0</v>
      </c>
      <c r="O274" s="17">
        <f t="shared" si="35"/>
        <v>0</v>
      </c>
    </row>
    <row r="275" s="2" customFormat="true" spans="1:15">
      <c r="A275" s="31" t="s">
        <v>161</v>
      </c>
      <c r="B275" s="21">
        <v>0</v>
      </c>
      <c r="C275" s="21">
        <v>0</v>
      </c>
      <c r="D275" s="21"/>
      <c r="E275" s="21"/>
      <c r="F275" s="21"/>
      <c r="G275" s="21"/>
      <c r="H275" s="28">
        <v>0</v>
      </c>
      <c r="I275" s="28">
        <v>0</v>
      </c>
      <c r="J275" s="28">
        <v>0</v>
      </c>
      <c r="K275" s="28">
        <v>0</v>
      </c>
      <c r="L275" s="28">
        <f>VLOOKUP(A275,[1]明细表!A$8:B$276,2,0)</f>
        <v>0</v>
      </c>
      <c r="M275" s="28">
        <f>VLOOKUP(A275,[1]明细表!A$8:C$276,3,0)</f>
        <v>0</v>
      </c>
      <c r="N275" s="17">
        <f t="shared" si="34"/>
        <v>0</v>
      </c>
      <c r="O275" s="17">
        <f t="shared" si="35"/>
        <v>0</v>
      </c>
    </row>
    <row r="276" s="2" customFormat="true" spans="1:15">
      <c r="A276" s="31" t="s">
        <v>78</v>
      </c>
      <c r="B276" s="21">
        <v>0</v>
      </c>
      <c r="C276" s="21">
        <v>0</v>
      </c>
      <c r="D276" s="21"/>
      <c r="E276" s="21"/>
      <c r="F276" s="21"/>
      <c r="G276" s="21"/>
      <c r="H276" s="28">
        <v>0</v>
      </c>
      <c r="I276" s="28">
        <v>0</v>
      </c>
      <c r="J276" s="28">
        <v>0</v>
      </c>
      <c r="K276" s="28">
        <v>0</v>
      </c>
      <c r="L276" s="28">
        <f>VLOOKUP(A276,[1]明细表!A$8:B$276,2,0)</f>
        <v>0</v>
      </c>
      <c r="M276" s="28">
        <f>VLOOKUP(A276,[1]明细表!A$8:C$276,3,0)</f>
        <v>0</v>
      </c>
      <c r="N276" s="17">
        <f t="shared" si="34"/>
        <v>0</v>
      </c>
      <c r="O276" s="17">
        <f t="shared" si="35"/>
        <v>0</v>
      </c>
    </row>
    <row r="277" s="2" customFormat="true" spans="1:15">
      <c r="A277" s="32" t="s">
        <v>162</v>
      </c>
      <c r="B277" s="21">
        <v>0</v>
      </c>
      <c r="C277" s="21">
        <v>0</v>
      </c>
      <c r="D277" s="21"/>
      <c r="E277" s="21"/>
      <c r="F277" s="21"/>
      <c r="G277" s="21"/>
      <c r="H277" s="28">
        <v>0</v>
      </c>
      <c r="I277" s="28">
        <v>0</v>
      </c>
      <c r="J277" s="28">
        <v>0</v>
      </c>
      <c r="K277" s="28">
        <v>0</v>
      </c>
      <c r="L277" s="28">
        <f>VLOOKUP(A277,[1]明细表!A$8:B$276,2,0)</f>
        <v>0</v>
      </c>
      <c r="M277" s="28">
        <f>VLOOKUP(A277,[1]明细表!A$8:C$276,3,0)</f>
        <v>0</v>
      </c>
      <c r="N277" s="17">
        <f t="shared" si="34"/>
        <v>0</v>
      </c>
      <c r="O277" s="17">
        <f t="shared" si="35"/>
        <v>0</v>
      </c>
    </row>
    <row r="278" s="2" customFormat="true" spans="1:15">
      <c r="A278" s="32" t="s">
        <v>163</v>
      </c>
      <c r="B278" s="21">
        <v>0</v>
      </c>
      <c r="C278" s="21">
        <v>0</v>
      </c>
      <c r="D278" s="21"/>
      <c r="E278" s="21"/>
      <c r="F278" s="21"/>
      <c r="G278" s="21"/>
      <c r="H278" s="28">
        <v>0</v>
      </c>
      <c r="I278" s="28">
        <v>0</v>
      </c>
      <c r="J278" s="28">
        <v>0</v>
      </c>
      <c r="K278" s="28">
        <v>0</v>
      </c>
      <c r="L278" s="28">
        <f>VLOOKUP(A278,[1]明细表!A$8:B$276,2,0)</f>
        <v>0</v>
      </c>
      <c r="M278" s="28">
        <f>VLOOKUP(A278,[1]明细表!A$8:C$276,3,0)</f>
        <v>0</v>
      </c>
      <c r="N278" s="17">
        <f t="shared" si="34"/>
        <v>0</v>
      </c>
      <c r="O278" s="17">
        <f t="shared" si="35"/>
        <v>0</v>
      </c>
    </row>
    <row r="279" s="2" customFormat="true" spans="1:15">
      <c r="A279" s="32" t="s">
        <v>164</v>
      </c>
      <c r="B279" s="21">
        <v>0</v>
      </c>
      <c r="C279" s="21">
        <v>0</v>
      </c>
      <c r="D279" s="21"/>
      <c r="E279" s="21"/>
      <c r="F279" s="21"/>
      <c r="G279" s="21"/>
      <c r="H279" s="28">
        <v>0</v>
      </c>
      <c r="I279" s="28">
        <v>0</v>
      </c>
      <c r="J279" s="28">
        <v>0</v>
      </c>
      <c r="K279" s="28">
        <v>0</v>
      </c>
      <c r="L279" s="28">
        <f>VLOOKUP(A279,[1]明细表!A$8:B$276,2,0)</f>
        <v>0</v>
      </c>
      <c r="M279" s="28">
        <f>VLOOKUP(A279,[1]明细表!A$8:C$276,3,0)</f>
        <v>0</v>
      </c>
      <c r="N279" s="17">
        <f t="shared" si="34"/>
        <v>0</v>
      </c>
      <c r="O279" s="17">
        <f t="shared" si="35"/>
        <v>0</v>
      </c>
    </row>
    <row r="280" s="2" customFormat="true" spans="1:15">
      <c r="A280" s="32" t="s">
        <v>165</v>
      </c>
      <c r="B280" s="21">
        <v>0</v>
      </c>
      <c r="C280" s="21">
        <v>0</v>
      </c>
      <c r="D280" s="21"/>
      <c r="E280" s="21"/>
      <c r="F280" s="21"/>
      <c r="G280" s="21"/>
      <c r="H280" s="28">
        <v>0</v>
      </c>
      <c r="I280" s="28">
        <v>0</v>
      </c>
      <c r="J280" s="28">
        <v>0</v>
      </c>
      <c r="K280" s="28">
        <v>0</v>
      </c>
      <c r="L280" s="28">
        <f>VLOOKUP(A280,[1]明细表!A$8:B$276,2,0)</f>
        <v>0</v>
      </c>
      <c r="M280" s="28">
        <f>VLOOKUP(A280,[1]明细表!A$8:C$276,3,0)</f>
        <v>0</v>
      </c>
      <c r="N280" s="17">
        <f t="shared" si="34"/>
        <v>0</v>
      </c>
      <c r="O280" s="17">
        <f t="shared" si="35"/>
        <v>0</v>
      </c>
    </row>
    <row r="281" s="2" customFormat="true" spans="1:15">
      <c r="A281" s="32" t="s">
        <v>166</v>
      </c>
      <c r="B281" s="21">
        <v>0</v>
      </c>
      <c r="C281" s="21">
        <v>0</v>
      </c>
      <c r="D281" s="21"/>
      <c r="E281" s="21"/>
      <c r="F281" s="21"/>
      <c r="G281" s="21"/>
      <c r="H281" s="28">
        <v>0</v>
      </c>
      <c r="I281" s="28">
        <v>0</v>
      </c>
      <c r="J281" s="28">
        <v>0</v>
      </c>
      <c r="K281" s="28">
        <v>0</v>
      </c>
      <c r="L281" s="28">
        <f>VLOOKUP(A281,[1]明细表!A$8:B$276,2,0)</f>
        <v>0</v>
      </c>
      <c r="M281" s="28">
        <f>VLOOKUP(A281,[1]明细表!A$8:C$276,3,0)</f>
        <v>0</v>
      </c>
      <c r="N281" s="17">
        <f t="shared" si="34"/>
        <v>0</v>
      </c>
      <c r="O281" s="17">
        <f t="shared" si="35"/>
        <v>0</v>
      </c>
    </row>
    <row r="282" s="2" customFormat="true" spans="1:15">
      <c r="A282" s="32" t="s">
        <v>167</v>
      </c>
      <c r="B282" s="21">
        <v>0</v>
      </c>
      <c r="C282" s="21">
        <v>0</v>
      </c>
      <c r="D282" s="21"/>
      <c r="E282" s="21"/>
      <c r="F282" s="21"/>
      <c r="G282" s="21"/>
      <c r="H282" s="28">
        <v>0</v>
      </c>
      <c r="I282" s="28">
        <v>0</v>
      </c>
      <c r="J282" s="28">
        <v>0</v>
      </c>
      <c r="K282" s="28">
        <v>0</v>
      </c>
      <c r="L282" s="28">
        <f>VLOOKUP(A282,[1]明细表!A$8:B$276,2,0)</f>
        <v>0</v>
      </c>
      <c r="M282" s="28">
        <f>VLOOKUP(A282,[1]明细表!A$8:C$276,3,0)</f>
        <v>0</v>
      </c>
      <c r="N282" s="17">
        <f t="shared" si="34"/>
        <v>0</v>
      </c>
      <c r="O282" s="17">
        <f t="shared" si="35"/>
        <v>0</v>
      </c>
    </row>
    <row r="283" s="2" customFormat="true" spans="1:15">
      <c r="A283" s="31" t="s">
        <v>79</v>
      </c>
      <c r="B283" s="21">
        <v>0</v>
      </c>
      <c r="C283" s="21">
        <v>0</v>
      </c>
      <c r="D283" s="21"/>
      <c r="E283" s="21"/>
      <c r="F283" s="21"/>
      <c r="G283" s="21"/>
      <c r="H283" s="28">
        <v>0</v>
      </c>
      <c r="I283" s="28">
        <v>0</v>
      </c>
      <c r="J283" s="28">
        <v>0</v>
      </c>
      <c r="K283" s="28">
        <v>0</v>
      </c>
      <c r="L283" s="28">
        <f>VLOOKUP(A283,[1]明细表!A$8:B$276,2,0)</f>
        <v>0</v>
      </c>
      <c r="M283" s="28">
        <f>VLOOKUP(A283,[1]明细表!A$8:C$276,3,0)</f>
        <v>0</v>
      </c>
      <c r="N283" s="17">
        <f t="shared" si="34"/>
        <v>0</v>
      </c>
      <c r="O283" s="17">
        <f t="shared" si="35"/>
        <v>0</v>
      </c>
    </row>
    <row r="284" s="2" customFormat="true" spans="1:15">
      <c r="A284" s="31" t="s">
        <v>168</v>
      </c>
      <c r="B284" s="21">
        <v>0</v>
      </c>
      <c r="C284" s="21">
        <v>0</v>
      </c>
      <c r="D284" s="21"/>
      <c r="E284" s="21"/>
      <c r="F284" s="21"/>
      <c r="G284" s="21"/>
      <c r="H284" s="28">
        <v>0</v>
      </c>
      <c r="I284" s="28">
        <v>0</v>
      </c>
      <c r="J284" s="28">
        <v>0</v>
      </c>
      <c r="K284" s="28">
        <v>0</v>
      </c>
      <c r="L284" s="28">
        <f>VLOOKUP(A284,[1]明细表!A$8:B$276,2,0)</f>
        <v>0</v>
      </c>
      <c r="M284" s="28">
        <f>VLOOKUP(A284,[1]明细表!A$8:C$276,3,0)</f>
        <v>0</v>
      </c>
      <c r="N284" s="17">
        <f t="shared" si="34"/>
        <v>0</v>
      </c>
      <c r="O284" s="17">
        <f t="shared" si="35"/>
        <v>0</v>
      </c>
    </row>
    <row r="285" s="2" customFormat="true" spans="1:15">
      <c r="A285" s="31" t="s">
        <v>169</v>
      </c>
      <c r="B285" s="21">
        <v>0</v>
      </c>
      <c r="C285" s="21">
        <v>0</v>
      </c>
      <c r="D285" s="21"/>
      <c r="E285" s="21"/>
      <c r="F285" s="21"/>
      <c r="G285" s="21"/>
      <c r="H285" s="28">
        <v>0</v>
      </c>
      <c r="I285" s="28">
        <v>0</v>
      </c>
      <c r="J285" s="28">
        <v>0</v>
      </c>
      <c r="K285" s="28">
        <v>0</v>
      </c>
      <c r="L285" s="28">
        <f>VLOOKUP(A285,[1]明细表!A$8:B$276,2,0)</f>
        <v>0</v>
      </c>
      <c r="M285" s="28">
        <f>VLOOKUP(A285,[1]明细表!A$8:C$276,3,0)</f>
        <v>0</v>
      </c>
      <c r="N285" s="17">
        <f t="shared" si="34"/>
        <v>0</v>
      </c>
      <c r="O285" s="17">
        <f t="shared" si="35"/>
        <v>0</v>
      </c>
    </row>
    <row r="286" s="2" customFormat="true" spans="1:15">
      <c r="A286" s="31" t="s">
        <v>170</v>
      </c>
      <c r="B286" s="21">
        <v>0</v>
      </c>
      <c r="C286" s="21">
        <v>0</v>
      </c>
      <c r="D286" s="21"/>
      <c r="E286" s="21"/>
      <c r="F286" s="21"/>
      <c r="G286" s="21"/>
      <c r="H286" s="28">
        <v>0</v>
      </c>
      <c r="I286" s="28">
        <v>0</v>
      </c>
      <c r="J286" s="28">
        <v>0</v>
      </c>
      <c r="K286" s="28">
        <v>0</v>
      </c>
      <c r="L286" s="28">
        <f>VLOOKUP(A286,[1]明细表!A$8:B$276,2,0)</f>
        <v>0</v>
      </c>
      <c r="M286" s="28">
        <f>VLOOKUP(A286,[1]明细表!A$8:C$276,3,0)</f>
        <v>0</v>
      </c>
      <c r="N286" s="17">
        <f t="shared" si="34"/>
        <v>0</v>
      </c>
      <c r="O286" s="17">
        <f t="shared" si="35"/>
        <v>0</v>
      </c>
    </row>
    <row r="287" s="2" customFormat="true" spans="1:15">
      <c r="A287" s="31" t="s">
        <v>171</v>
      </c>
      <c r="B287" s="21">
        <v>0</v>
      </c>
      <c r="C287" s="21">
        <v>0</v>
      </c>
      <c r="D287" s="21"/>
      <c r="E287" s="21"/>
      <c r="F287" s="21"/>
      <c r="G287" s="21"/>
      <c r="H287" s="28">
        <v>0</v>
      </c>
      <c r="I287" s="28">
        <v>0</v>
      </c>
      <c r="J287" s="28">
        <v>0</v>
      </c>
      <c r="K287" s="28">
        <v>0</v>
      </c>
      <c r="L287" s="28">
        <f>VLOOKUP(A287,[1]明细表!A$8:B$276,2,0)</f>
        <v>0</v>
      </c>
      <c r="M287" s="28">
        <f>VLOOKUP(A287,[1]明细表!A$8:C$276,3,0)</f>
        <v>0</v>
      </c>
      <c r="N287" s="17">
        <f t="shared" si="34"/>
        <v>0</v>
      </c>
      <c r="O287" s="17">
        <f t="shared" si="35"/>
        <v>0</v>
      </c>
    </row>
    <row r="288" s="2" customFormat="true" spans="1:15">
      <c r="A288" s="31" t="s">
        <v>172</v>
      </c>
      <c r="B288" s="21">
        <v>0</v>
      </c>
      <c r="C288" s="21">
        <v>0</v>
      </c>
      <c r="D288" s="21"/>
      <c r="E288" s="21"/>
      <c r="F288" s="21"/>
      <c r="G288" s="21"/>
      <c r="H288" s="28">
        <v>0</v>
      </c>
      <c r="I288" s="28">
        <v>0</v>
      </c>
      <c r="J288" s="28">
        <v>0</v>
      </c>
      <c r="K288" s="28">
        <v>0</v>
      </c>
      <c r="L288" s="28">
        <f>VLOOKUP(A288,[1]明细表!A$8:B$276,2,0)</f>
        <v>0</v>
      </c>
      <c r="M288" s="28">
        <f>VLOOKUP(A288,[1]明细表!A$8:C$276,3,0)</f>
        <v>0</v>
      </c>
      <c r="N288" s="17">
        <f t="shared" si="34"/>
        <v>0</v>
      </c>
      <c r="O288" s="17">
        <f t="shared" si="35"/>
        <v>0</v>
      </c>
    </row>
  </sheetData>
  <autoFilter ref="A6:XEQ288">
    <extLst/>
  </autoFilter>
  <mergeCells count="13">
    <mergeCell ref="A2:O2"/>
    <mergeCell ref="B4:C4"/>
    <mergeCell ref="D4:G4"/>
    <mergeCell ref="H4:K4"/>
    <mergeCell ref="L4:M4"/>
    <mergeCell ref="B5:C5"/>
    <mergeCell ref="D5:E5"/>
    <mergeCell ref="F5:G5"/>
    <mergeCell ref="H5:I5"/>
    <mergeCell ref="J5:K5"/>
    <mergeCell ref="L5:M5"/>
    <mergeCell ref="A4:A6"/>
    <mergeCell ref="N4:O5"/>
  </mergeCells>
  <conditionalFormatting sqref="A43">
    <cfRule type="expression" dxfId="0" priority="13">
      <formula>AND(SUMPRODUCT(IFERROR(1*(($A$43&amp;"x")=(A43&amp;"x")),0))&gt;1,NOT(ISBLANK(A43)))</formula>
    </cfRule>
  </conditionalFormatting>
  <conditionalFormatting sqref="A54">
    <cfRule type="expression" dxfId="0" priority="6">
      <formula>AND(SUMPRODUCT(IFERROR(1*(($A$54&amp;"x")=(A54&amp;"x")),0))&gt;1,NOT(ISBLANK(A54)))</formula>
    </cfRule>
  </conditionalFormatting>
  <conditionalFormatting sqref="A59">
    <cfRule type="expression" dxfId="0" priority="1">
      <formula>AND(COUNTIF($A$53,A59)+COUNTIF($A$55:$A$59,A59)&gt;1,NOT(ISBLANK(A59)))</formula>
    </cfRule>
  </conditionalFormatting>
  <conditionalFormatting sqref="A44:A52">
    <cfRule type="expression" dxfId="0" priority="12">
      <formula>AND(SUMPRODUCT(IFERROR(1*(($A$44:$A$52&amp;"x")=(A44&amp;"x")),0))&gt;1,NOT(ISBLANK(A44)))</formula>
    </cfRule>
  </conditionalFormatting>
  <conditionalFormatting sqref="A53 A55:A58">
    <cfRule type="expression" dxfId="0" priority="11">
      <formula>AND(COUNTIF($A$53,A53)+COUNTIF($A$55:$A$59,A53)&gt;1,NOT(ISBLANK(A53)))</formula>
    </cfRule>
  </conditionalFormatting>
  <pageMargins left="0.751388888888889" right="0.751388888888889" top="1" bottom="1" header="0.511805555555556" footer="0.511805555555556"/>
  <pageSetup paperSize="9" scale="92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总表（上会） (2)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王一棱</cp:lastModifiedBy>
  <dcterms:created xsi:type="dcterms:W3CDTF">2020-09-23T06:14:00Z</dcterms:created>
  <cp:lastPrinted>2025-06-11T17:45:00Z</cp:lastPrinted>
  <dcterms:modified xsi:type="dcterms:W3CDTF">2025-07-31T16:21:26Z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  <property fmtid="{D5CDD505-2E9C-101B-9397-08002B2CF9AE}" pid="4" name="ICV">
    <vt:lpwstr>0F5274EAC89040788DE423EA6ABDBA3F_13</vt:lpwstr>
  </property>
</Properties>
</file>